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seguretat\Seguretat\Implantació Mesures\Drons Terrestres\Documents\"/>
    </mc:Choice>
  </mc:AlternateContent>
  <xr:revisionPtr revIDLastSave="0" documentId="13_ncr:1_{BB39EF64-2224-4982-A0FA-24EAE2D1B4BD}" xr6:coauthVersionLast="47" xr6:coauthVersionMax="47" xr10:uidLastSave="{00000000-0000-0000-0000-000000000000}"/>
  <bookViews>
    <workbookView xWindow="28680" yWindow="-120" windowWidth="29040" windowHeight="15720" activeTab="1" xr2:uid="{944D6DBC-5639-45A6-A3C8-314B34B1A247}"/>
  </bookViews>
  <sheets>
    <sheet name="RESUM PRESSUPOST" sheetId="2" r:id="rId1"/>
    <sheet name="DESGLOSSA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M8" i="1"/>
  <c r="M7" i="1"/>
  <c r="N7" i="1"/>
  <c r="N8" i="1"/>
  <c r="N9" i="1"/>
  <c r="N10" i="1"/>
  <c r="N11" i="1"/>
  <c r="N12" i="1"/>
  <c r="L10" i="1"/>
  <c r="G8" i="1"/>
  <c r="G10" i="1"/>
  <c r="I7" i="1"/>
  <c r="E7" i="2"/>
  <c r="M10" i="1"/>
  <c r="M11" i="1"/>
  <c r="M12" i="1"/>
  <c r="L12" i="1"/>
  <c r="L11" i="1"/>
  <c r="L8" i="1"/>
  <c r="L9" i="1"/>
  <c r="L7" i="1"/>
  <c r="E21" i="1"/>
  <c r="I7" i="2" s="1"/>
  <c r="E20" i="1"/>
  <c r="G7" i="2" s="1"/>
  <c r="E19" i="1"/>
  <c r="G7" i="1"/>
  <c r="G9" i="1"/>
  <c r="G11" i="1"/>
  <c r="E12" i="2" l="1"/>
  <c r="C16" i="2" s="1"/>
  <c r="F20" i="1"/>
  <c r="H7" i="2" s="1"/>
  <c r="F19" i="1"/>
  <c r="F7" i="2" s="1"/>
  <c r="K12" i="1"/>
  <c r="G12" i="1"/>
  <c r="I12" i="1"/>
  <c r="F21" i="1" l="1"/>
  <c r="J7" i="2" s="1"/>
  <c r="E13" i="2" s="1"/>
  <c r="C17" i="2" s="1"/>
  <c r="D17" i="2" s="1"/>
  <c r="E17" i="2" s="1"/>
  <c r="D16" i="2" l="1"/>
  <c r="E16" i="2" s="1"/>
</calcChain>
</file>

<file path=xl/sharedStrings.xml><?xml version="1.0" encoding="utf-8"?>
<sst xmlns="http://schemas.openxmlformats.org/spreadsheetml/2006/main" count="43" uniqueCount="32">
  <si>
    <t>Licitació</t>
  </si>
  <si>
    <t>LICITACIÓ</t>
  </si>
  <si>
    <t>Total 2025</t>
  </si>
  <si>
    <t>Any  2025</t>
  </si>
  <si>
    <t>Preu unitari OFERTA</t>
  </si>
  <si>
    <t>Preu Unitari LICITACIÓ</t>
  </si>
  <si>
    <t>Resum desglossat imports anuals</t>
  </si>
  <si>
    <t>Oferta</t>
  </si>
  <si>
    <t xml:space="preserve"> </t>
  </si>
  <si>
    <t>TOTAL PRESSUPOST</t>
  </si>
  <si>
    <t>TOTAL Licitació (sense IVA)</t>
  </si>
  <si>
    <t>TOTAL Oferta (sense IVA)</t>
  </si>
  <si>
    <t>Pressupost final</t>
  </si>
  <si>
    <t>Import IVA</t>
  </si>
  <si>
    <t>Pressupost base IVA inclòs</t>
  </si>
  <si>
    <t xml:space="preserve">Licitació </t>
  </si>
  <si>
    <t>Subministrament Drons Terrestres</t>
  </si>
  <si>
    <t>Total 2026</t>
  </si>
  <si>
    <t>Total 2027</t>
  </si>
  <si>
    <t>Any  2026</t>
  </si>
  <si>
    <t>Any  2027</t>
  </si>
  <si>
    <t>Subministrament i Manteniment Drons terrestres</t>
  </si>
  <si>
    <t>import licitació</t>
  </si>
  <si>
    <t>import oferta</t>
  </si>
  <si>
    <t>Amidaments</t>
  </si>
  <si>
    <t>OFERTA</t>
  </si>
  <si>
    <t>Posada en marxa, mapeig  i formació</t>
  </si>
  <si>
    <t>Subministrament Dron Terrestre</t>
  </si>
  <si>
    <t xml:space="preserve">Subministrament Docksation </t>
  </si>
  <si>
    <t>Subministrament i instal·lació caseta exterior amb petita obra civil</t>
  </si>
  <si>
    <t>Subministrament i instal·lació caseta exterior sense obra civil</t>
  </si>
  <si>
    <t xml:space="preserve">Manteniment d'incidències  per robot 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</si>
</sst>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_-* #,##0\ [$€-C0A]_-;\-* #,##0\ [$€-C0A]_-;_-* &quot;-&quot;??\ [$€-C0A]_-;_-@_-"/>
    <numFmt numFmtId="166" formatCode="_-* #,##0\ &quot;€&quot;_-;\-* #,##0\ &quot;€&quot;_-;_-* &quot;-&quot;??\ &quot;€&quot;_-;_-@_-"/>
  </numFmts>
  <fonts count="1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0"/>
      <name val="Arial"/>
      <family val="2"/>
    </font>
    <font>
      <b/>
      <sz val="14"/>
      <color theme="0"/>
      <name val="Aptos Narrow"/>
      <family val="2"/>
      <scheme val="minor"/>
    </font>
    <font>
      <i/>
      <sz val="11"/>
      <color theme="4" tint="-0.249977111117893"/>
      <name val="Aptos Narrow"/>
      <family val="2"/>
      <scheme val="minor"/>
    </font>
    <font>
      <i/>
      <sz val="11"/>
      <color theme="5" tint="-0.249977111117893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theme="5" tint="-0.249977111117893"/>
      <name val="Aptos Narrow"/>
      <family val="2"/>
      <scheme val="minor"/>
    </font>
    <font>
      <sz val="11"/>
      <color theme="5" tint="-0.249977111117893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6">
    <xf numFmtId="0" fontId="0" fillId="0" borderId="0" xfId="0"/>
    <xf numFmtId="0" fontId="0" fillId="8" borderId="0" xfId="0" applyFill="1"/>
    <xf numFmtId="0" fontId="5" fillId="8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164" fontId="0" fillId="8" borderId="5" xfId="0" applyNumberFormat="1" applyFill="1" applyBorder="1" applyAlignment="1">
      <alignment horizontal="right" vertical="center"/>
    </xf>
    <xf numFmtId="164" fontId="0" fillId="8" borderId="6" xfId="0" applyNumberFormat="1" applyFill="1" applyBorder="1" applyAlignment="1">
      <alignment horizontal="right" vertical="center"/>
    </xf>
    <xf numFmtId="0" fontId="0" fillId="8" borderId="0" xfId="0" applyFill="1" applyAlignment="1">
      <alignment wrapText="1"/>
    </xf>
    <xf numFmtId="0" fontId="0" fillId="8" borderId="2" xfId="0" applyFill="1" applyBorder="1" applyAlignment="1">
      <alignment horizontal="center"/>
    </xf>
    <xf numFmtId="164" fontId="0" fillId="8" borderId="2" xfId="0" applyNumberFormat="1" applyFill="1" applyBorder="1"/>
    <xf numFmtId="0" fontId="9" fillId="8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3" fontId="0" fillId="0" borderId="0" xfId="0" applyNumberFormat="1"/>
    <xf numFmtId="0" fontId="0" fillId="9" borderId="0" xfId="0" applyFill="1"/>
    <xf numFmtId="164" fontId="0" fillId="10" borderId="2" xfId="1" applyNumberFormat="1" applyFont="1" applyFill="1" applyBorder="1" applyProtection="1">
      <protection locked="0"/>
    </xf>
    <xf numFmtId="0" fontId="0" fillId="0" borderId="2" xfId="0" applyBorder="1"/>
    <xf numFmtId="0" fontId="0" fillId="6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9" borderId="2" xfId="0" applyFill="1" applyBorder="1"/>
    <xf numFmtId="165" fontId="0" fillId="9" borderId="2" xfId="1" applyNumberFormat="1" applyFont="1" applyFill="1" applyBorder="1" applyProtection="1"/>
    <xf numFmtId="6" fontId="0" fillId="9" borderId="2" xfId="0" applyNumberFormat="1" applyFill="1" applyBorder="1"/>
    <xf numFmtId="44" fontId="0" fillId="9" borderId="2" xfId="1" applyFont="1" applyFill="1" applyBorder="1" applyProtection="1"/>
    <xf numFmtId="44" fontId="0" fillId="0" borderId="2" xfId="1" applyFont="1" applyBorder="1" applyProtection="1"/>
    <xf numFmtId="166" fontId="0" fillId="9" borderId="2" xfId="1" applyNumberFormat="1" applyFont="1" applyFill="1" applyBorder="1" applyProtection="1"/>
    <xf numFmtId="0" fontId="0" fillId="9" borderId="2" xfId="0" applyFill="1" applyBorder="1" applyAlignment="1">
      <alignment wrapText="1"/>
    </xf>
    <xf numFmtId="0" fontId="0" fillId="0" borderId="2" xfId="0" applyBorder="1" applyAlignment="1">
      <alignment wrapText="1"/>
    </xf>
    <xf numFmtId="166" fontId="0" fillId="0" borderId="2" xfId="1" applyNumberFormat="1" applyFont="1" applyBorder="1" applyProtection="1"/>
    <xf numFmtId="44" fontId="0" fillId="9" borderId="2" xfId="0" applyNumberFormat="1" applyFill="1" applyBorder="1"/>
    <xf numFmtId="0" fontId="0" fillId="9" borderId="2" xfId="0" applyFill="1" applyBorder="1" applyAlignment="1">
      <alignment horizontal="center" vertical="center"/>
    </xf>
    <xf numFmtId="166" fontId="0" fillId="10" borderId="2" xfId="1" applyNumberFormat="1" applyFont="1" applyFill="1" applyBorder="1" applyProtection="1"/>
    <xf numFmtId="0" fontId="6" fillId="8" borderId="1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164" fontId="8" fillId="8" borderId="1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7" fillId="8" borderId="2" xfId="0" applyFont="1" applyFill="1" applyBorder="1" applyAlignment="1">
      <alignment horizontal="right"/>
    </xf>
    <xf numFmtId="164" fontId="2" fillId="8" borderId="11" xfId="0" applyNumberFormat="1" applyFont="1" applyFill="1" applyBorder="1" applyAlignment="1">
      <alignment horizontal="left" vertical="center"/>
    </xf>
    <xf numFmtId="164" fontId="2" fillId="8" borderId="1" xfId="0" applyNumberFormat="1" applyFont="1" applyFill="1" applyBorder="1" applyAlignment="1">
      <alignment horizontal="left" vertical="center"/>
    </xf>
    <xf numFmtId="164" fontId="2" fillId="8" borderId="12" xfId="0" applyNumberFormat="1" applyFont="1" applyFill="1" applyBorder="1" applyAlignment="1">
      <alignment horizontal="left" vertical="center"/>
    </xf>
    <xf numFmtId="0" fontId="4" fillId="7" borderId="0" xfId="0" applyFont="1" applyFill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405EA-1F55-4BD8-BB1A-D9D4B64D0DC6}">
  <dimension ref="B3:J21"/>
  <sheetViews>
    <sheetView workbookViewId="0">
      <selection activeCell="F27" sqref="F27"/>
    </sheetView>
  </sheetViews>
  <sheetFormatPr baseColWidth="10" defaultRowHeight="14.5" x14ac:dyDescent="0.35"/>
  <cols>
    <col min="3" max="3" width="19.81640625" customWidth="1"/>
    <col min="4" max="4" width="27.26953125" customWidth="1"/>
    <col min="5" max="5" width="13.7265625" customWidth="1"/>
    <col min="6" max="6" width="14.81640625" customWidth="1"/>
    <col min="7" max="7" width="12" bestFit="1" customWidth="1"/>
    <col min="8" max="8" width="13.453125" customWidth="1"/>
    <col min="9" max="9" width="12" bestFit="1" customWidth="1"/>
    <col min="10" max="10" width="15.1796875" customWidth="1"/>
  </cols>
  <sheetData>
    <row r="3" spans="2:10" ht="18.5" x14ac:dyDescent="0.35">
      <c r="B3" s="41" t="s">
        <v>6</v>
      </c>
      <c r="C3" s="41"/>
      <c r="D3" s="41"/>
      <c r="E3" s="1"/>
      <c r="F3" s="1"/>
      <c r="G3" s="1"/>
      <c r="H3" s="1"/>
      <c r="I3" s="1"/>
      <c r="J3" s="1"/>
    </row>
    <row r="4" spans="2:10" x14ac:dyDescent="0.35">
      <c r="B4" s="1"/>
      <c r="C4" s="1"/>
      <c r="D4" s="1"/>
      <c r="E4" s="1"/>
      <c r="F4" s="1"/>
      <c r="G4" s="1"/>
      <c r="H4" s="1"/>
      <c r="I4" s="1"/>
      <c r="J4" s="1"/>
    </row>
    <row r="5" spans="2:10" x14ac:dyDescent="0.35">
      <c r="B5" s="1"/>
      <c r="C5" s="1"/>
      <c r="D5" s="1"/>
      <c r="E5" s="42">
        <v>2025</v>
      </c>
      <c r="F5" s="43"/>
      <c r="G5" s="42">
        <v>2026</v>
      </c>
      <c r="H5" s="43"/>
      <c r="I5" s="42">
        <v>2027</v>
      </c>
      <c r="J5" s="43"/>
    </row>
    <row r="6" spans="2:10" x14ac:dyDescent="0.35">
      <c r="B6" s="1"/>
      <c r="C6" s="1"/>
      <c r="D6" s="1"/>
      <c r="E6" s="2" t="s">
        <v>0</v>
      </c>
      <c r="F6" s="3" t="s">
        <v>7</v>
      </c>
      <c r="G6" s="2" t="s">
        <v>0</v>
      </c>
      <c r="H6" s="3" t="s">
        <v>7</v>
      </c>
      <c r="I6" s="2" t="s">
        <v>0</v>
      </c>
      <c r="J6" s="3" t="s">
        <v>7</v>
      </c>
    </row>
    <row r="7" spans="2:10" x14ac:dyDescent="0.35">
      <c r="B7" s="44" t="s">
        <v>21</v>
      </c>
      <c r="C7" s="45"/>
      <c r="D7" s="45"/>
      <c r="E7" s="4">
        <f>DESGLOSSAT!E19</f>
        <v>300800</v>
      </c>
      <c r="F7" s="5">
        <f>DESGLOSSAT!F19</f>
        <v>0</v>
      </c>
      <c r="G7" s="5">
        <f>DESGLOSSAT!E20</f>
        <v>21500</v>
      </c>
      <c r="H7" s="5">
        <f>DESGLOSSAT!F20</f>
        <v>0</v>
      </c>
      <c r="I7" s="5">
        <f>DESGLOSSAT!E21</f>
        <v>17500</v>
      </c>
      <c r="J7" s="5">
        <f>DESGLOSSAT!F21</f>
        <v>0</v>
      </c>
    </row>
    <row r="8" spans="2:10" x14ac:dyDescent="0.35">
      <c r="B8" s="12"/>
      <c r="C8" s="12"/>
      <c r="D8" s="12"/>
      <c r="E8" s="12"/>
      <c r="F8" s="12"/>
      <c r="G8" s="12"/>
      <c r="H8" s="12"/>
      <c r="I8" s="12"/>
      <c r="J8" s="12"/>
    </row>
    <row r="9" spans="2:10" ht="15" customHeight="1" x14ac:dyDescent="0.35">
      <c r="B9" s="12"/>
      <c r="C9" s="12"/>
      <c r="D9" s="12"/>
      <c r="E9" s="12"/>
      <c r="F9" s="12"/>
      <c r="G9" s="12"/>
      <c r="H9" s="12"/>
      <c r="I9" s="12"/>
      <c r="J9" s="12"/>
    </row>
    <row r="10" spans="2:10" x14ac:dyDescent="0.35">
      <c r="B10" s="12"/>
      <c r="C10" s="12"/>
      <c r="D10" s="12"/>
      <c r="E10" s="12"/>
      <c r="F10" s="12"/>
      <c r="G10" s="12"/>
      <c r="H10" s="12"/>
      <c r="I10" s="12"/>
      <c r="J10" s="12"/>
    </row>
    <row r="11" spans="2:10" x14ac:dyDescent="0.35">
      <c r="B11" s="46" t="s">
        <v>9</v>
      </c>
      <c r="C11" s="46"/>
      <c r="D11" s="46"/>
      <c r="E11" s="47" t="s">
        <v>16</v>
      </c>
      <c r="F11" s="48"/>
      <c r="G11" s="48"/>
      <c r="H11" s="48"/>
      <c r="I11" s="48"/>
      <c r="J11" s="49"/>
    </row>
    <row r="12" spans="2:10" x14ac:dyDescent="0.35">
      <c r="B12" s="37" t="s">
        <v>10</v>
      </c>
      <c r="C12" s="37"/>
      <c r="D12" s="37"/>
      <c r="E12" s="38">
        <f>E7+G7+I7</f>
        <v>339800</v>
      </c>
      <c r="F12" s="39"/>
      <c r="G12" s="39"/>
      <c r="H12" s="39"/>
      <c r="I12" s="39"/>
      <c r="J12" s="40"/>
    </row>
    <row r="13" spans="2:10" hidden="1" x14ac:dyDescent="0.35">
      <c r="B13" s="31" t="s">
        <v>11</v>
      </c>
      <c r="C13" s="32"/>
      <c r="D13" s="33"/>
      <c r="E13" s="34">
        <f>F7+H7+J7</f>
        <v>0</v>
      </c>
      <c r="F13" s="35"/>
      <c r="G13" s="35"/>
      <c r="H13" s="35"/>
      <c r="I13" s="35"/>
      <c r="J13" s="36"/>
    </row>
    <row r="14" spans="2:10" x14ac:dyDescent="0.35">
      <c r="B14" s="1"/>
      <c r="C14" s="1"/>
      <c r="D14" s="1"/>
      <c r="E14" s="1"/>
      <c r="F14" s="1"/>
      <c r="G14" s="1"/>
      <c r="H14" s="1"/>
      <c r="I14" s="1"/>
      <c r="J14" s="1"/>
    </row>
    <row r="15" spans="2:10" ht="29" x14ac:dyDescent="0.35">
      <c r="B15" s="6"/>
      <c r="C15" s="10" t="s">
        <v>12</v>
      </c>
      <c r="D15" s="10" t="s">
        <v>13</v>
      </c>
      <c r="E15" s="10" t="s">
        <v>14</v>
      </c>
      <c r="F15" s="6"/>
      <c r="G15" s="1"/>
      <c r="H15" s="1"/>
      <c r="I15" s="1"/>
      <c r="J15" s="1" t="s">
        <v>8</v>
      </c>
    </row>
    <row r="16" spans="2:10" x14ac:dyDescent="0.35">
      <c r="B16" s="7" t="s">
        <v>15</v>
      </c>
      <c r="C16" s="8">
        <f>E12</f>
        <v>339800</v>
      </c>
      <c r="D16" s="8">
        <f>C16*0.21</f>
        <v>71358</v>
      </c>
      <c r="E16" s="8">
        <f>C16+D16</f>
        <v>411158</v>
      </c>
      <c r="F16" s="1"/>
      <c r="G16" s="1" t="s">
        <v>8</v>
      </c>
      <c r="H16" s="1"/>
      <c r="I16" s="1"/>
      <c r="J16" s="1"/>
    </row>
    <row r="17" spans="2:10" x14ac:dyDescent="0.35">
      <c r="B17" s="9" t="s">
        <v>7</v>
      </c>
      <c r="C17" s="8">
        <f>E13</f>
        <v>0</v>
      </c>
      <c r="D17" s="8">
        <f>C17*0.21</f>
        <v>0</v>
      </c>
      <c r="E17" s="8">
        <f>C17+D17</f>
        <v>0</v>
      </c>
      <c r="F17" s="1"/>
      <c r="G17" s="1"/>
      <c r="H17" s="1"/>
      <c r="I17" s="1"/>
      <c r="J17" s="1"/>
    </row>
    <row r="21" spans="2:10" x14ac:dyDescent="0.35">
      <c r="D21" s="11"/>
    </row>
  </sheetData>
  <sheetProtection algorithmName="SHA-512" hashValue="obMCiv+sgYpOPFn78h0xYvDL795Mi4KY6K8VY0O17ErH5Z/TKWX6JpXQNKHTf9ta90NaL6udO1Fw74kUNrAEiw==" saltValue="dmGeCfoDUJrtRE7cZP+7kg==" spinCount="100000" sheet="1" selectLockedCells="1" selectUnlockedCells="1"/>
  <mergeCells count="11">
    <mergeCell ref="B13:D13"/>
    <mergeCell ref="E13:J13"/>
    <mergeCell ref="B12:D12"/>
    <mergeCell ref="E12:J12"/>
    <mergeCell ref="B3:D3"/>
    <mergeCell ref="E5:F5"/>
    <mergeCell ref="G5:H5"/>
    <mergeCell ref="B7:D7"/>
    <mergeCell ref="B11:D11"/>
    <mergeCell ref="E11:J11"/>
    <mergeCell ref="I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6E02-71C8-4A2C-BF5C-B62AC560E9C4}">
  <dimension ref="C4:N21"/>
  <sheetViews>
    <sheetView tabSelected="1" topLeftCell="B1" workbookViewId="0">
      <selection activeCell="E9" sqref="E9"/>
    </sheetView>
  </sheetViews>
  <sheetFormatPr baseColWidth="10" defaultRowHeight="14.5" x14ac:dyDescent="0.35"/>
  <cols>
    <col min="3" max="3" width="48.453125" customWidth="1"/>
    <col min="4" max="4" width="22.7265625" customWidth="1"/>
    <col min="5" max="5" width="18.1796875" customWidth="1"/>
    <col min="6" max="9" width="13.453125" customWidth="1"/>
    <col min="10" max="10" width="13.1796875" customWidth="1"/>
    <col min="11" max="11" width="12.81640625" customWidth="1"/>
    <col min="12" max="12" width="14.26953125" customWidth="1"/>
    <col min="13" max="13" width="13.26953125" customWidth="1"/>
    <col min="14" max="14" width="12.26953125" customWidth="1"/>
  </cols>
  <sheetData>
    <row r="4" spans="3:14" ht="28.5" customHeight="1" x14ac:dyDescent="0.35">
      <c r="F4" s="54" t="s">
        <v>1</v>
      </c>
      <c r="G4" s="55"/>
      <c r="H4" s="55"/>
      <c r="I4" s="55"/>
      <c r="J4" s="55"/>
      <c r="K4" s="55"/>
      <c r="L4" s="51" t="s">
        <v>25</v>
      </c>
      <c r="M4" s="51"/>
      <c r="N4" s="51"/>
    </row>
    <row r="5" spans="3:14" x14ac:dyDescent="0.35">
      <c r="F5" s="52" t="s">
        <v>3</v>
      </c>
      <c r="G5" s="53"/>
      <c r="H5" s="52" t="s">
        <v>19</v>
      </c>
      <c r="I5" s="55"/>
      <c r="J5" s="52" t="s">
        <v>20</v>
      </c>
      <c r="K5" s="55"/>
      <c r="L5" s="50" t="s">
        <v>2</v>
      </c>
      <c r="M5" s="50" t="s">
        <v>17</v>
      </c>
      <c r="N5" s="50" t="s">
        <v>18</v>
      </c>
    </row>
    <row r="6" spans="3:14" ht="22.5" customHeight="1" x14ac:dyDescent="0.35">
      <c r="D6" s="15" t="s">
        <v>5</v>
      </c>
      <c r="E6" s="16" t="s">
        <v>4</v>
      </c>
      <c r="F6" s="17" t="s">
        <v>24</v>
      </c>
      <c r="G6" s="18" t="s">
        <v>2</v>
      </c>
      <c r="H6" s="17" t="s">
        <v>24</v>
      </c>
      <c r="I6" s="18" t="s">
        <v>17</v>
      </c>
      <c r="J6" s="17" t="s">
        <v>24</v>
      </c>
      <c r="K6" s="18" t="s">
        <v>18</v>
      </c>
      <c r="L6" s="50"/>
      <c r="M6" s="50"/>
      <c r="N6" s="50"/>
    </row>
    <row r="7" spans="3:14" x14ac:dyDescent="0.35">
      <c r="C7" s="19" t="s">
        <v>26</v>
      </c>
      <c r="D7" s="20">
        <v>2000</v>
      </c>
      <c r="E7" s="13"/>
      <c r="F7" s="19">
        <v>5</v>
      </c>
      <c r="G7" s="21">
        <f>D7*F7</f>
        <v>10000</v>
      </c>
      <c r="H7" s="19">
        <v>2</v>
      </c>
      <c r="I7" s="22">
        <f>D7*H7</f>
        <v>4000</v>
      </c>
      <c r="J7" s="19">
        <v>0</v>
      </c>
      <c r="K7" s="22">
        <v>0</v>
      </c>
      <c r="L7" s="22">
        <f>E7*F7</f>
        <v>0</v>
      </c>
      <c r="M7" s="23">
        <f>E7*H7</f>
        <v>0</v>
      </c>
      <c r="N7" s="23">
        <f t="shared" ref="N7:N12" si="0">J7*E7</f>
        <v>0</v>
      </c>
    </row>
    <row r="8" spans="3:14" x14ac:dyDescent="0.35">
      <c r="C8" s="19" t="s">
        <v>27</v>
      </c>
      <c r="D8" s="24">
        <v>53500</v>
      </c>
      <c r="E8" s="13"/>
      <c r="F8" s="19">
        <v>5</v>
      </c>
      <c r="G8" s="21">
        <f>D8*F8</f>
        <v>267500</v>
      </c>
      <c r="H8" s="19">
        <v>0</v>
      </c>
      <c r="I8" s="22">
        <v>0</v>
      </c>
      <c r="J8" s="19">
        <v>0</v>
      </c>
      <c r="K8" s="22">
        <v>0</v>
      </c>
      <c r="L8" s="22">
        <f t="shared" ref="L8:L9" si="1">E8*F8</f>
        <v>0</v>
      </c>
      <c r="M8" s="23">
        <f>E8*H8</f>
        <v>0</v>
      </c>
      <c r="N8" s="23">
        <f t="shared" si="0"/>
        <v>0</v>
      </c>
    </row>
    <row r="9" spans="3:14" x14ac:dyDescent="0.35">
      <c r="C9" s="19" t="s">
        <v>28</v>
      </c>
      <c r="D9" s="24">
        <v>2200</v>
      </c>
      <c r="E9" s="13"/>
      <c r="F9" s="19">
        <v>5</v>
      </c>
      <c r="G9" s="21">
        <f>D9*F9</f>
        <v>11000</v>
      </c>
      <c r="H9" s="19">
        <v>0</v>
      </c>
      <c r="I9" s="22">
        <v>0</v>
      </c>
      <c r="J9" s="19">
        <v>0</v>
      </c>
      <c r="K9" s="22">
        <v>0</v>
      </c>
      <c r="L9" s="22">
        <f t="shared" si="1"/>
        <v>0</v>
      </c>
      <c r="M9" s="23">
        <f>E9*H9</f>
        <v>0</v>
      </c>
      <c r="N9" s="23">
        <f t="shared" si="0"/>
        <v>0</v>
      </c>
    </row>
    <row r="10" spans="3:14" ht="30.75" customHeight="1" x14ac:dyDescent="0.35">
      <c r="C10" s="25" t="s">
        <v>29</v>
      </c>
      <c r="D10" s="24">
        <v>3000</v>
      </c>
      <c r="E10" s="13"/>
      <c r="F10" s="19">
        <v>2</v>
      </c>
      <c r="G10" s="21">
        <f>D10*F10</f>
        <v>6000</v>
      </c>
      <c r="H10" s="19">
        <v>0</v>
      </c>
      <c r="I10" s="22">
        <v>0</v>
      </c>
      <c r="J10" s="19">
        <v>0</v>
      </c>
      <c r="K10" s="22">
        <v>0</v>
      </c>
      <c r="L10" s="22">
        <f>E10*F10</f>
        <v>0</v>
      </c>
      <c r="M10" s="23">
        <f>E10*H10</f>
        <v>0</v>
      </c>
      <c r="N10" s="23">
        <f t="shared" si="0"/>
        <v>0</v>
      </c>
    </row>
    <row r="11" spans="3:14" ht="29.25" customHeight="1" x14ac:dyDescent="0.35">
      <c r="C11" s="26" t="s">
        <v>30</v>
      </c>
      <c r="D11" s="24">
        <v>2100</v>
      </c>
      <c r="E11" s="13"/>
      <c r="F11" s="14">
        <v>3</v>
      </c>
      <c r="G11" s="27">
        <f>D11*F11</f>
        <v>6300</v>
      </c>
      <c r="H11" s="14">
        <v>0</v>
      </c>
      <c r="I11" s="22">
        <v>0</v>
      </c>
      <c r="J11" s="14">
        <v>0</v>
      </c>
      <c r="K11" s="22">
        <v>0</v>
      </c>
      <c r="L11" s="22">
        <f>E11*F11</f>
        <v>0</v>
      </c>
      <c r="M11" s="23">
        <f t="shared" ref="M11:M12" si="2">E11*H11</f>
        <v>0</v>
      </c>
      <c r="N11" s="23">
        <f t="shared" si="0"/>
        <v>0</v>
      </c>
    </row>
    <row r="12" spans="3:14" x14ac:dyDescent="0.35">
      <c r="C12" s="26" t="s">
        <v>31</v>
      </c>
      <c r="D12" s="24">
        <v>3500</v>
      </c>
      <c r="E12" s="13"/>
      <c r="F12" s="19">
        <v>0</v>
      </c>
      <c r="G12" s="22">
        <f t="shared" ref="G12" si="3">D12*F12</f>
        <v>0</v>
      </c>
      <c r="H12" s="19">
        <v>5</v>
      </c>
      <c r="I12" s="28">
        <f>D12*H12</f>
        <v>17500</v>
      </c>
      <c r="J12" s="19">
        <v>5</v>
      </c>
      <c r="K12" s="28">
        <f>J12*D12</f>
        <v>17500</v>
      </c>
      <c r="L12" s="22">
        <f>E12*F12</f>
        <v>0</v>
      </c>
      <c r="M12" s="23">
        <f t="shared" si="2"/>
        <v>0</v>
      </c>
      <c r="N12" s="23">
        <f t="shared" si="0"/>
        <v>0</v>
      </c>
    </row>
    <row r="14" spans="3:14" x14ac:dyDescent="0.35">
      <c r="D14" s="11"/>
    </row>
    <row r="15" spans="3:14" x14ac:dyDescent="0.35">
      <c r="D15" s="11"/>
    </row>
    <row r="18" spans="4:6" x14ac:dyDescent="0.35">
      <c r="E18" s="15" t="s">
        <v>22</v>
      </c>
      <c r="F18" s="16" t="s">
        <v>23</v>
      </c>
    </row>
    <row r="19" spans="4:6" x14ac:dyDescent="0.35">
      <c r="D19" s="29">
        <v>2025</v>
      </c>
      <c r="E19" s="30">
        <f>SUM(G7:G12)</f>
        <v>300800</v>
      </c>
      <c r="F19" s="30">
        <f>SUM(L7:L12)</f>
        <v>0</v>
      </c>
    </row>
    <row r="20" spans="4:6" x14ac:dyDescent="0.35">
      <c r="D20" s="29">
        <v>2026</v>
      </c>
      <c r="E20" s="30">
        <f>SUM(I7:I12)</f>
        <v>21500</v>
      </c>
      <c r="F20" s="30">
        <f>SUM(M7:M12)</f>
        <v>0</v>
      </c>
    </row>
    <row r="21" spans="4:6" x14ac:dyDescent="0.35">
      <c r="D21" s="29">
        <v>2027</v>
      </c>
      <c r="E21" s="30">
        <f>SUM(K7:K12)</f>
        <v>17500</v>
      </c>
      <c r="F21" s="30">
        <f>SUM(N7:N12)</f>
        <v>0</v>
      </c>
    </row>
  </sheetData>
  <sheetProtection algorithmName="SHA-512" hashValue="tGsVkL/jzYOYmu3e1ZAFBTXhl6obOjCE/n6YvuQKb3Iq5vjnKwu71FJ2mjtx0HLKO0Im8LWmZjfDgV25kyfiHA==" saltValue="qchlmWqSFRwnwlq5eoPDKg==" spinCount="100000" sheet="1" selectLockedCells="1"/>
  <mergeCells count="8">
    <mergeCell ref="M5:M6"/>
    <mergeCell ref="N5:N6"/>
    <mergeCell ref="L4:N4"/>
    <mergeCell ref="F5:G5"/>
    <mergeCell ref="F4:K4"/>
    <mergeCell ref="H5:I5"/>
    <mergeCell ref="J5:K5"/>
    <mergeCell ref="L5:L6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 PRESSUPOST</vt:lpstr>
      <vt:lpstr>DESGLOSSAT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Blazquez Fors, Paula Ning</dc:creator>
  <cp:lastModifiedBy>Blazquez Fors, Paula Ning</cp:lastModifiedBy>
  <cp:lastPrinted>2025-07-18T09:47:50Z</cp:lastPrinted>
  <dcterms:created xsi:type="dcterms:W3CDTF">2025-03-25T12:29:16Z</dcterms:created>
  <dcterms:modified xsi:type="dcterms:W3CDTF">2026-02-09T10:02:01Z</dcterms:modified>
</cp:coreProperties>
</file>