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24226"/>
  <mc:AlternateContent xmlns:mc="http://schemas.openxmlformats.org/markup-compatibility/2006">
    <mc:Choice Requires="x15">
      <x15ac:absPath xmlns:x15ac="http://schemas.microsoft.com/office/spreadsheetml/2010/11/ac" url="https://gencat.sharepoint.com/sites/MNTMantenimentCoordinaci/Shared Documents/01 DESPESA/8 CONJUNT XARXA/2025REC-356 Servei mant proteccio catodica X distribucio/3 Informe licitació/"/>
    </mc:Choice>
  </mc:AlternateContent>
  <xr:revisionPtr revIDLastSave="343" documentId="8_{65F39CEA-E3CE-4EF2-AFDC-3438EA6A7F27}" xr6:coauthVersionLast="47" xr6:coauthVersionMax="47" xr10:uidLastSave="{4667C880-3068-49AC-92E4-950E68685A94}"/>
  <bookViews>
    <workbookView xWindow="-28920" yWindow="-120" windowWidth="29040" windowHeight="17520" tabRatio="782" activeTab="3" xr2:uid="{5609BA45-FA9C-4C62-A6C1-101EC06579E9}"/>
  </bookViews>
  <sheets>
    <sheet name="PREUS SIMPLES" sheetId="14" r:id="rId1"/>
    <sheet name="PREUS UNITARIS" sheetId="13" r:id="rId2"/>
    <sheet name="LOT2" sheetId="1" r:id="rId3"/>
    <sheet name="RESUM" sheetId="8" r:id="rId4"/>
  </sheets>
  <definedNames>
    <definedName name="_xlnm.Print_Titles" localSheetId="3">RESUM!#REF!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 i="1" l="1"/>
  <c r="H30" i="1"/>
  <c r="I30" i="1"/>
  <c r="H31" i="1"/>
  <c r="I31" i="1"/>
  <c r="H35" i="1"/>
  <c r="I35" i="1"/>
  <c r="H36" i="1"/>
  <c r="I36" i="1"/>
  <c r="H37" i="1"/>
  <c r="I37" i="1"/>
  <c r="I24" i="1"/>
  <c r="H24" i="1"/>
  <c r="J35" i="1"/>
  <c r="J36" i="1"/>
  <c r="J37" i="1"/>
  <c r="J24" i="1"/>
  <c r="G35" i="1"/>
  <c r="G36" i="1"/>
  <c r="G37" i="1"/>
  <c r="G24" i="1"/>
  <c r="G9" i="8"/>
  <c r="H9" i="8"/>
  <c r="I9" i="8"/>
  <c r="F9" i="8"/>
  <c r="E25" i="1"/>
  <c r="H25" i="1" s="1"/>
  <c r="E26" i="1"/>
  <c r="J26" i="1" s="1"/>
  <c r="E27" i="1"/>
  <c r="J27" i="1" s="1"/>
  <c r="E28" i="1"/>
  <c r="J28" i="1" s="1"/>
  <c r="E29" i="1"/>
  <c r="J29" i="1" s="1"/>
  <c r="E30" i="1"/>
  <c r="J30" i="1" s="1"/>
  <c r="E31" i="1"/>
  <c r="J31" i="1" s="1"/>
  <c r="E32" i="1"/>
  <c r="H32" i="1" s="1"/>
  <c r="E33" i="1"/>
  <c r="G33" i="1" s="1"/>
  <c r="E34" i="1"/>
  <c r="J34" i="1" s="1"/>
  <c r="E35" i="1"/>
  <c r="E36" i="1"/>
  <c r="E37" i="1"/>
  <c r="E24" i="1"/>
  <c r="E7" i="1"/>
  <c r="E8" i="1"/>
  <c r="E9" i="1"/>
  <c r="G9" i="1" s="1"/>
  <c r="E10" i="1"/>
  <c r="E11" i="1"/>
  <c r="I11" i="1" s="1"/>
  <c r="E12" i="1"/>
  <c r="G12" i="1" s="1"/>
  <c r="E13" i="1"/>
  <c r="H13" i="1" s="1"/>
  <c r="E14" i="1"/>
  <c r="H14" i="1" s="1"/>
  <c r="E15" i="1"/>
  <c r="G15" i="1" s="1"/>
  <c r="E16" i="1"/>
  <c r="H16" i="1" s="1"/>
  <c r="E17" i="1"/>
  <c r="E18" i="1"/>
  <c r="E19" i="1"/>
  <c r="E6" i="1"/>
  <c r="G17" i="1"/>
  <c r="H17" i="1"/>
  <c r="I17" i="1"/>
  <c r="J17" i="1"/>
  <c r="G18" i="1"/>
  <c r="H18" i="1"/>
  <c r="I18" i="1"/>
  <c r="J18" i="1"/>
  <c r="G19" i="1"/>
  <c r="H19" i="1"/>
  <c r="I19" i="1"/>
  <c r="J19" i="1"/>
  <c r="F103" i="14"/>
  <c r="F102" i="14"/>
  <c r="F101" i="14"/>
  <c r="F100" i="14"/>
  <c r="F99" i="14"/>
  <c r="F98" i="14"/>
  <c r="F97" i="14"/>
  <c r="F96" i="14"/>
  <c r="F95" i="14"/>
  <c r="F94" i="14"/>
  <c r="F93" i="14"/>
  <c r="F92" i="14"/>
  <c r="F91" i="14"/>
  <c r="F90" i="14"/>
  <c r="F89" i="14"/>
  <c r="F88" i="14"/>
  <c r="F87" i="14"/>
  <c r="F86" i="14"/>
  <c r="F85" i="14"/>
  <c r="F84" i="14"/>
  <c r="F83" i="14"/>
  <c r="F82" i="14"/>
  <c r="F81" i="14"/>
  <c r="F80" i="14"/>
  <c r="F79" i="14"/>
  <c r="F78" i="14"/>
  <c r="F77" i="14"/>
  <c r="F76" i="14"/>
  <c r="F75" i="14"/>
  <c r="F74" i="14"/>
  <c r="F73" i="14"/>
  <c r="F72" i="14"/>
  <c r="F71" i="14"/>
  <c r="F70" i="14"/>
  <c r="F69" i="14"/>
  <c r="F68" i="14"/>
  <c r="F67" i="14"/>
  <c r="F66" i="14"/>
  <c r="F65" i="14"/>
  <c r="F64" i="14"/>
  <c r="F63" i="14"/>
  <c r="F62" i="14"/>
  <c r="F61" i="14"/>
  <c r="F60" i="14"/>
  <c r="F59" i="14"/>
  <c r="F58" i="14"/>
  <c r="F57" i="14"/>
  <c r="F56" i="14"/>
  <c r="F55" i="14"/>
  <c r="F54" i="14"/>
  <c r="F53" i="14"/>
  <c r="F52" i="14"/>
  <c r="F51" i="14"/>
  <c r="F50" i="14"/>
  <c r="F49" i="14"/>
  <c r="F48" i="14"/>
  <c r="F47" i="14"/>
  <c r="F46" i="14"/>
  <c r="F45" i="14"/>
  <c r="F44" i="14"/>
  <c r="F43" i="14"/>
  <c r="F42" i="14"/>
  <c r="F41" i="14"/>
  <c r="F40" i="14"/>
  <c r="F39" i="14"/>
  <c r="F38" i="14"/>
  <c r="F37" i="14"/>
  <c r="F36" i="14"/>
  <c r="F35" i="14"/>
  <c r="F34" i="14"/>
  <c r="F33" i="14"/>
  <c r="F32" i="14"/>
  <c r="F31" i="14"/>
  <c r="F30" i="14"/>
  <c r="F29" i="14"/>
  <c r="F28" i="14"/>
  <c r="F27" i="14"/>
  <c r="F26" i="14"/>
  <c r="F25" i="14"/>
  <c r="F24" i="14"/>
  <c r="F23" i="14"/>
  <c r="F22" i="14"/>
  <c r="F21" i="14"/>
  <c r="F20" i="14"/>
  <c r="F19" i="14"/>
  <c r="F18" i="14"/>
  <c r="F17" i="14"/>
  <c r="F16" i="14"/>
  <c r="F15" i="14"/>
  <c r="F14" i="14"/>
  <c r="F13" i="14"/>
  <c r="F9" i="14"/>
  <c r="F8" i="14"/>
  <c r="F7" i="14"/>
  <c r="J43" i="1"/>
  <c r="I43" i="1"/>
  <c r="H43" i="1"/>
  <c r="G43" i="1"/>
  <c r="G7" i="1"/>
  <c r="H7" i="1"/>
  <c r="I7" i="1"/>
  <c r="J7" i="1"/>
  <c r="G8" i="1"/>
  <c r="H8" i="1"/>
  <c r="I8" i="1"/>
  <c r="J8" i="1"/>
  <c r="I9" i="1"/>
  <c r="J9" i="1"/>
  <c r="G10" i="1"/>
  <c r="H10" i="1"/>
  <c r="I10" i="1"/>
  <c r="J10" i="1"/>
  <c r="G11" i="1"/>
  <c r="H11" i="1"/>
  <c r="I14" i="1"/>
  <c r="J14" i="1"/>
  <c r="J6" i="1"/>
  <c r="I6" i="1"/>
  <c r="H6" i="1"/>
  <c r="G6" i="1"/>
  <c r="I29" i="1" l="1"/>
  <c r="G14" i="1"/>
  <c r="I16" i="1"/>
  <c r="H28" i="1"/>
  <c r="J13" i="1"/>
  <c r="G16" i="1"/>
  <c r="H29" i="1"/>
  <c r="G13" i="1"/>
  <c r="G20" i="1" s="1"/>
  <c r="F6" i="8" s="1"/>
  <c r="H15" i="1"/>
  <c r="G30" i="1"/>
  <c r="I34" i="1"/>
  <c r="I27" i="1"/>
  <c r="J16" i="1"/>
  <c r="J15" i="1"/>
  <c r="G32" i="1"/>
  <c r="I15" i="1"/>
  <c r="G31" i="1"/>
  <c r="J12" i="1"/>
  <c r="H9" i="1"/>
  <c r="I12" i="1"/>
  <c r="G29" i="1"/>
  <c r="H34" i="1"/>
  <c r="H27" i="1"/>
  <c r="H38" i="1" s="1"/>
  <c r="G7" i="8" s="1"/>
  <c r="G34" i="1"/>
  <c r="I13" i="1"/>
  <c r="I20" i="1" s="1"/>
  <c r="H6" i="8" s="1"/>
  <c r="J33" i="1"/>
  <c r="J32" i="1"/>
  <c r="H12" i="1"/>
  <c r="H20" i="1" s="1"/>
  <c r="G6" i="8" s="1"/>
  <c r="G28" i="1"/>
  <c r="I33" i="1"/>
  <c r="I26" i="1"/>
  <c r="G27" i="1"/>
  <c r="H33" i="1"/>
  <c r="H26" i="1"/>
  <c r="J11" i="1"/>
  <c r="J20" i="1" s="1"/>
  <c r="I6" i="8" s="1"/>
  <c r="I10" i="8" s="1"/>
  <c r="G26" i="1"/>
  <c r="I32" i="1"/>
  <c r="I25" i="1"/>
  <c r="G25" i="1"/>
  <c r="G38" i="1" s="1"/>
  <c r="F7" i="8" s="1"/>
  <c r="J25" i="1"/>
  <c r="I38" i="1"/>
  <c r="H7" i="8" s="1"/>
  <c r="J38" i="1"/>
  <c r="I7" i="8" s="1"/>
  <c r="J9" i="8"/>
  <c r="J7" i="8" l="1"/>
  <c r="H10" i="8"/>
  <c r="H11" i="8" s="1"/>
  <c r="H12" i="8" s="1"/>
  <c r="F10" i="8"/>
  <c r="F11" i="8" s="1"/>
  <c r="F12" i="8" s="1"/>
  <c r="G10" i="8"/>
  <c r="G11" i="8" s="1"/>
  <c r="G12" i="8" s="1"/>
  <c r="J6" i="8"/>
  <c r="I11" i="8"/>
  <c r="I12" i="8" s="1"/>
  <c r="J10" i="8" l="1"/>
  <c r="J11" i="8" s="1"/>
  <c r="J12" i="8" s="1"/>
</calcChain>
</file>

<file path=xl/sharedStrings.xml><?xml version="1.0" encoding="utf-8"?>
<sst xmlns="http://schemas.openxmlformats.org/spreadsheetml/2006/main" count="529" uniqueCount="276">
  <si>
    <t>Base preus de treballs no planificats</t>
  </si>
  <si>
    <t>CAPÍTOL II: PREUS SIMPLES PEL MANTENIMENT CORRECTIU</t>
  </si>
  <si>
    <t>cal indicar el % que s'oferta</t>
  </si>
  <si>
    <t>MÀ D'OBRA</t>
  </si>
  <si>
    <t>CODI</t>
  </si>
  <si>
    <t>Unitats</t>
  </si>
  <si>
    <t xml:space="preserve">Descripció </t>
  </si>
  <si>
    <t>Preu unitari</t>
  </si>
  <si>
    <t>Preu ofertat</t>
  </si>
  <si>
    <r>
      <t>Baixa lineal (%P</t>
    </r>
    <r>
      <rPr>
        <vertAlign val="subscript"/>
        <sz val="11"/>
        <color indexed="8"/>
        <rFont val="Arial"/>
        <family val="2"/>
      </rPr>
      <t>2</t>
    </r>
    <r>
      <rPr>
        <sz val="11"/>
        <color theme="1"/>
        <rFont val="Arial"/>
        <family val="2"/>
      </rPr>
      <t>)</t>
    </r>
  </si>
  <si>
    <t>MO-01</t>
  </si>
  <si>
    <t>h</t>
  </si>
  <si>
    <t>Enginyer Especialista</t>
  </si>
  <si>
    <t>MO-02</t>
  </si>
  <si>
    <t>Tècnic Especialista</t>
  </si>
  <si>
    <t>MO-03</t>
  </si>
  <si>
    <t>Km</t>
  </si>
  <si>
    <t>Preu per km de desplaçament</t>
  </si>
  <si>
    <t>MATERIALS</t>
  </si>
  <si>
    <t>Preu licitació</t>
  </si>
  <si>
    <r>
      <t>Baixa lineal (%P</t>
    </r>
    <r>
      <rPr>
        <vertAlign val="subscript"/>
        <sz val="11"/>
        <color indexed="8"/>
        <rFont val="Arial"/>
        <family val="2"/>
      </rPr>
      <t>3</t>
    </r>
    <r>
      <rPr>
        <sz val="11"/>
        <color theme="1"/>
        <rFont val="Arial"/>
        <family val="2"/>
      </rPr>
      <t>)</t>
    </r>
  </si>
  <si>
    <t>MAT-01</t>
  </si>
  <si>
    <t>ut.</t>
  </si>
  <si>
    <t>MAT-02</t>
  </si>
  <si>
    <t>Amperímetre EPC model ARGO</t>
  </si>
  <si>
    <t>MAT-03</t>
  </si>
  <si>
    <t>Ànode Ti (MMO) platina 1500x20x3mm</t>
  </si>
  <si>
    <t>MAT-04</t>
  </si>
  <si>
    <t>kg.</t>
  </si>
  <si>
    <t>Ànode Tubular TiMMO 25 mm x 1000 mm amb unió del cable a la part central</t>
  </si>
  <si>
    <t>MAT-05</t>
  </si>
  <si>
    <t>Backfill carbó granulat 0,5-4mm</t>
  </si>
  <si>
    <t>MAT-06</t>
  </si>
  <si>
    <t xml:space="preserve">Tub de propilè de 25 mm de diàmetre per a pous de fins a 60 m i propilè perforat fins a 30 m de part activa </t>
  </si>
  <si>
    <t>MAT-07</t>
  </si>
  <si>
    <t>Centradores para pous de fins a 250 mm de diàmetre</t>
  </si>
  <si>
    <t>MAT-08</t>
  </si>
  <si>
    <t>ml</t>
  </si>
  <si>
    <t xml:space="preserve">Contrapeso y material de muntatge </t>
  </si>
  <si>
    <t>MAT-09</t>
  </si>
  <si>
    <t>Cable KYNNAR 1 x 10 mm²</t>
  </si>
  <si>
    <t>MAT-10</t>
  </si>
  <si>
    <t>Cable RV-K/1000V 1 x 10 mm²</t>
  </si>
  <si>
    <t>MAT-11</t>
  </si>
  <si>
    <t>Cable RV-K/1000V 1 x 25mm²</t>
  </si>
  <si>
    <t>MAT-12</t>
  </si>
  <si>
    <t>Cable RV-K/1000V 2 x 4 mm²</t>
  </si>
  <si>
    <t>MAT-13</t>
  </si>
  <si>
    <t>Cable RKV/1000V 2 x 4 mm²</t>
  </si>
  <si>
    <t>MAT-14</t>
  </si>
  <si>
    <t xml:space="preserve">Cable 1x4mm2 Tipo 1000 V RZ1-K </t>
  </si>
  <si>
    <t>MAT-15</t>
  </si>
  <si>
    <t xml:space="preserve">Cable 1x10mm2 Tipo 1000 V RZ1-K </t>
  </si>
  <si>
    <t>MAT-16</t>
  </si>
  <si>
    <t xml:space="preserve">Cable 1x16mm2 Tipo 1000 V RZ1-K </t>
  </si>
  <si>
    <t>MAT-17</t>
  </si>
  <si>
    <t xml:space="preserve">Cable 1x35mm2 Tipo 1000 V RZ1-K </t>
  </si>
  <si>
    <t>MAT-18</t>
  </si>
  <si>
    <t>Tub Corrugat Diàmetre 40mm</t>
  </si>
  <si>
    <t>MAT-19</t>
  </si>
  <si>
    <t>Maniguet de connexió de cable</t>
  </si>
  <si>
    <t>MAT-20</t>
  </si>
  <si>
    <t>Elèctrode de referencia Cu/CuSO4 ceràmic. 300mm/150mm amb proveta de 10 cm²</t>
  </si>
  <si>
    <t>MAT-21</t>
  </si>
  <si>
    <t>UDCA, Unitat de Drenatge de Corrent Alterna muntada en caixa metàl·lica i reducció para pal de 2”</t>
  </si>
  <si>
    <t>MAT-22</t>
  </si>
  <si>
    <t>Caixa de presa de potencial d'acer 100 x 100 x 65</t>
  </si>
  <si>
    <t>MAT-23</t>
  </si>
  <si>
    <t>Caixa de presa de potencial 502 200x200x105 tipus Aplei. Amb placa i adaptador</t>
  </si>
  <si>
    <t>MAT-24</t>
  </si>
  <si>
    <t>Caixa de presa de potencial d'acer 320 x 320 x 145</t>
  </si>
  <si>
    <t>MAT-25</t>
  </si>
  <si>
    <t>Pal d'acer galvanitzat de 2 m; diàmetre 1 1/2"</t>
  </si>
  <si>
    <t>MAT-26</t>
  </si>
  <si>
    <t>Pal d'acer galvanitzat de 2 m; diàmetre 2"</t>
  </si>
  <si>
    <t>MAT-27</t>
  </si>
  <si>
    <t>Caixa protecció 5 ànodes amb porta fusibles i fusibles</t>
  </si>
  <si>
    <t>MAT-28</t>
  </si>
  <si>
    <t>Via Xispes EX FS 100 amb accessoris per muntatge</t>
  </si>
  <si>
    <t>MAT-29</t>
  </si>
  <si>
    <t>Via Xispes DEHN TFS amb accessoris per muntatge</t>
  </si>
  <si>
    <t>MAT-30</t>
  </si>
  <si>
    <t>Via de Xispes DEHN EXFS  100 KU  amb accessoris per muntatge</t>
  </si>
  <si>
    <t>MAT-31</t>
  </si>
  <si>
    <t>Pica de Zinc ensacada y reblerta de Backfill 38 x 1500 mm y 13 Kg</t>
  </si>
  <si>
    <t>MAT-32</t>
  </si>
  <si>
    <t>Ànode de Magnesi 4,6 kg ensacat y reblert de Backfill</t>
  </si>
  <si>
    <t>MAT-33</t>
  </si>
  <si>
    <t>Soldadura cable-canonada mitjançant soldadura ELPA-TUBO</t>
  </si>
  <si>
    <t>MAT-34</t>
  </si>
  <si>
    <t>Revestir soldadura amb casquet de resina epoxi</t>
  </si>
  <si>
    <t>MAT-35</t>
  </si>
  <si>
    <t>Soldadura aluminotèrmica cable-Canonada</t>
  </si>
  <si>
    <t>MAT-36</t>
  </si>
  <si>
    <t>Condensador filtrat de sortida DC 4700uf/100Vdc</t>
  </si>
  <si>
    <t>MAT-37</t>
  </si>
  <si>
    <t>Condensador filtrat de sortida DC 4700uf/200Vdc</t>
  </si>
  <si>
    <t>MAT-38</t>
  </si>
  <si>
    <t>Condensador filtrat de sortida DC 10000uf/100Vdc</t>
  </si>
  <si>
    <t>MAT-39</t>
  </si>
  <si>
    <t>Integrat potenciòmetre regulació EPC model ARGO</t>
  </si>
  <si>
    <t>MAT-40</t>
  </si>
  <si>
    <t>Magneto tèrmic bipolar per EPC de 5A</t>
  </si>
  <si>
    <t>MAT-41</t>
  </si>
  <si>
    <t>Magneto tèrmic bipolar per EPC de 10A</t>
  </si>
  <si>
    <t>MAT-42</t>
  </si>
  <si>
    <t>Magneto tèrmic bipolar per EPC de 15A</t>
  </si>
  <si>
    <t>MAT-43</t>
  </si>
  <si>
    <t>Magneto tèrmic bipolar per EPC de 25A</t>
  </si>
  <si>
    <t>MAT-44</t>
  </si>
  <si>
    <t>Magneto tèrmic bipolar per EPC de 50A</t>
  </si>
  <si>
    <t>MAT-45</t>
  </si>
  <si>
    <t>Mòdul transforrectificador 45V/15A</t>
  </si>
  <si>
    <t>MAT-46</t>
  </si>
  <si>
    <t>Mòdul transforrectificador70V/5A</t>
  </si>
  <si>
    <t>MAT-47</t>
  </si>
  <si>
    <t>Mòdul transforrectificador 70V/10A</t>
  </si>
  <si>
    <t>MAT-48</t>
  </si>
  <si>
    <t>Mòdul transforrectificador 70V/15A</t>
  </si>
  <si>
    <t>MAT-49</t>
  </si>
  <si>
    <t>Mòdul transforrectificador 70V/25A</t>
  </si>
  <si>
    <t>MAT-50</t>
  </si>
  <si>
    <t>Mòdul transforrectificador 70V/50A</t>
  </si>
  <si>
    <t>MAT-51</t>
  </si>
  <si>
    <t>Porta fusibles 10x38 per EPC de 5A</t>
  </si>
  <si>
    <t>MAT-52</t>
  </si>
  <si>
    <t>Porta fusibles 14x51 per EPC de 10A</t>
  </si>
  <si>
    <t>MAT-53</t>
  </si>
  <si>
    <t>Porta fusibles 14x51 per EPC de 15A</t>
  </si>
  <si>
    <t>MAT-54</t>
  </si>
  <si>
    <t>Porta fusibles 14x51 per EPC de 25A</t>
  </si>
  <si>
    <t>MAT-55</t>
  </si>
  <si>
    <t>Porta fusibles 22x58 per EPC de 50A</t>
  </si>
  <si>
    <t>MAT-56</t>
  </si>
  <si>
    <t>Potenciòmetre multivolta regulació EPC 5K MV-14</t>
  </si>
  <si>
    <t>MAT-57</t>
  </si>
  <si>
    <t>Pont rectificador complet per EPC 5A</t>
  </si>
  <si>
    <t>MAT-58</t>
  </si>
  <si>
    <t>Pont rectificador complet per EPC 10 A</t>
  </si>
  <si>
    <t>MAT-59</t>
  </si>
  <si>
    <t>Pont rectificador complet per EPC 15 A</t>
  </si>
  <si>
    <t>MAT-60</t>
  </si>
  <si>
    <t>Pont rectificador complet per EPC 25 A</t>
  </si>
  <si>
    <t>MAT-61</t>
  </si>
  <si>
    <t>Pont rectificador complet per EPC 50 A</t>
  </si>
  <si>
    <t>MAT-62</t>
  </si>
  <si>
    <t>Protector DC Dehn</t>
  </si>
  <si>
    <t>MAT-63</t>
  </si>
  <si>
    <t>Protector elèctrode Ref</t>
  </si>
  <si>
    <t>MAT-64</t>
  </si>
  <si>
    <t>Protecció contra sobretensions entrada 230Vac</t>
  </si>
  <si>
    <t>MAT-65</t>
  </si>
  <si>
    <t>Resistència de càrrega mínima (100W)</t>
  </si>
  <si>
    <t>MAT-66</t>
  </si>
  <si>
    <t>Tarja electrònica de control per EPC, model ARGO per Transforectificadors de 70v</t>
  </si>
  <si>
    <t>MAT-67</t>
  </si>
  <si>
    <t>Tarja electrònica de control per EPC, model Marvic MV-54</t>
  </si>
  <si>
    <t>MAT-68</t>
  </si>
  <si>
    <t>Voltímetre de referencia 2-0-10V (40Kohm/V)</t>
  </si>
  <si>
    <t>MAT-69</t>
  </si>
  <si>
    <t>Voltímetre EPC model ARGO</t>
  </si>
  <si>
    <t>MAT-70</t>
  </si>
  <si>
    <t>Actualitzar EPC tipo ARGO</t>
  </si>
  <si>
    <t>MAT-71</t>
  </si>
  <si>
    <t>Convertidor 4 20 mA</t>
  </si>
  <si>
    <t>MAT-72</t>
  </si>
  <si>
    <t>Commutador Man/Auto</t>
  </si>
  <si>
    <t>MAT-73</t>
  </si>
  <si>
    <t>Panel de control amb mesurador digital (sencer)</t>
  </si>
  <si>
    <t>MAT-74</t>
  </si>
  <si>
    <t>Targeta panel MV-142/2NF</t>
  </si>
  <si>
    <t>MAT-75</t>
  </si>
  <si>
    <t>Fusible 10x38</t>
  </si>
  <si>
    <t>MAT-76</t>
  </si>
  <si>
    <t>Fusible 14x51</t>
  </si>
  <si>
    <t>MAT-77</t>
  </si>
  <si>
    <t>Fusible 22x58</t>
  </si>
  <si>
    <t>MAT-78</t>
  </si>
  <si>
    <t>Reactància EPC 5A</t>
  </si>
  <si>
    <t>MAT-79</t>
  </si>
  <si>
    <t>Reactància EPC 10A</t>
  </si>
  <si>
    <t>MAT-80</t>
  </si>
  <si>
    <t>Reactància EPC 15A</t>
  </si>
  <si>
    <t>MAT-81</t>
  </si>
  <si>
    <t>Reactància EPC 25A</t>
  </si>
  <si>
    <t>MAT-82</t>
  </si>
  <si>
    <t>Reactància EPC 50A</t>
  </si>
  <si>
    <t>MAT-83</t>
  </si>
  <si>
    <t>Transformador EPC 5A</t>
  </si>
  <si>
    <t>MAT-84</t>
  </si>
  <si>
    <t>Transformador EPC 10A</t>
  </si>
  <si>
    <t>MAT-85</t>
  </si>
  <si>
    <t>Transformador EPC 15A</t>
  </si>
  <si>
    <t>MAT-86</t>
  </si>
  <si>
    <t>Transformador EPC 25A</t>
  </si>
  <si>
    <t>MAT-87</t>
  </si>
  <si>
    <t>Transformador EPC 50A</t>
  </si>
  <si>
    <t>MAT-88</t>
  </si>
  <si>
    <t>Shunt de mesura 5A/60mV</t>
  </si>
  <si>
    <t>MAT-89</t>
  </si>
  <si>
    <t>Shunt de mesura 10A/60mV</t>
  </si>
  <si>
    <t>MAT-90</t>
  </si>
  <si>
    <t>Shunt de mesura 15A/60mV</t>
  </si>
  <si>
    <t>MAT-91</t>
  </si>
  <si>
    <t>Shunt de mesura 25A/60mV</t>
  </si>
  <si>
    <t>CAPÍTOL I: MANTENIMENT PREVENTIU</t>
  </si>
  <si>
    <t>SUBCAPÍTOL I.1: REVISIONS QUATRIMESTRALS</t>
  </si>
  <si>
    <t>REVISIONS QUATRIMESTRALS DE LA ZONA SUD</t>
  </si>
  <si>
    <t>Preu ofert</t>
  </si>
  <si>
    <t>RQ-19</t>
  </si>
  <si>
    <t xml:space="preserve">Canonada PTLL-Masquefa </t>
  </si>
  <si>
    <t>RQ-20</t>
  </si>
  <si>
    <t xml:space="preserve">Canonada diàmetre 2400 Abrera-Fontsanta </t>
  </si>
  <si>
    <t>RQ-21</t>
  </si>
  <si>
    <t xml:space="preserve">Canonada Bellots de Terrassa </t>
  </si>
  <si>
    <t>RQ-22</t>
  </si>
  <si>
    <t xml:space="preserve">Canonada Fontsanta-Trinitat </t>
  </si>
  <si>
    <t>RQ-23</t>
  </si>
  <si>
    <t xml:space="preserve">Canonada ITAM Llobregat-Fontsanta Tram fluvial </t>
  </si>
  <si>
    <t>RQ-24</t>
  </si>
  <si>
    <t xml:space="preserve">Canonada ITAM Llobregat-Fontsanta Tram urbà </t>
  </si>
  <si>
    <t>RQ-25</t>
  </si>
  <si>
    <t>Canonada La Pobla de Claramunt</t>
  </si>
  <si>
    <t>RQ-26</t>
  </si>
  <si>
    <t>Canonades Llosa del Cavall</t>
  </si>
  <si>
    <t>RQ-27</t>
  </si>
  <si>
    <t>Canonada impulsió EB Sant Andreu de la  Barca</t>
  </si>
  <si>
    <t>RQ-28</t>
  </si>
  <si>
    <t>canonada sortida PTLL a Mina Pública Terrassa</t>
  </si>
  <si>
    <t>RQ-29</t>
  </si>
  <si>
    <t xml:space="preserve"> canonada acer pas del riu PTLL-Abrera</t>
  </si>
  <si>
    <t>RQ-35</t>
  </si>
  <si>
    <t xml:space="preserve">Canonada de acero “2023-022_Reparació CN Comarcal Baix Llobregat Centre Fase I </t>
  </si>
  <si>
    <t>RQ-36</t>
  </si>
  <si>
    <t xml:space="preserve">drenaje de corriente continua DC en la variante de trazado DN 400 D.M en Castellbisbal </t>
  </si>
  <si>
    <t>RQ-37</t>
  </si>
  <si>
    <t>Canonada de conexio de Vallirana a la xarxa del Ter Llobregat</t>
  </si>
  <si>
    <t>SUBCAPÍTOL I.2: REVISIONS ANUALS</t>
  </si>
  <si>
    <t>REVISIONS ANUALS DE LA ZONA SUD</t>
  </si>
  <si>
    <t>RA-19</t>
  </si>
  <si>
    <t>RA-20</t>
  </si>
  <si>
    <t>RA-21</t>
  </si>
  <si>
    <t>RA-22</t>
  </si>
  <si>
    <t>RA-23</t>
  </si>
  <si>
    <t>RA-24</t>
  </si>
  <si>
    <t>RA-25</t>
  </si>
  <si>
    <t>RA-26</t>
  </si>
  <si>
    <t>RA-27</t>
  </si>
  <si>
    <t>RA-28</t>
  </si>
  <si>
    <t>RA-29</t>
  </si>
  <si>
    <t>RA-30</t>
  </si>
  <si>
    <t>RA-31</t>
  </si>
  <si>
    <t>RA-32</t>
  </si>
  <si>
    <t>CAPÍTOL II: MANTENIMENT CORRECTIU</t>
  </si>
  <si>
    <t>MANTENIMENT CORRECTIU DE LA ZONA SUD</t>
  </si>
  <si>
    <t>U.</t>
  </si>
  <si>
    <t>Preu unitari anual</t>
  </si>
  <si>
    <t>Preu (no modificable)</t>
  </si>
  <si>
    <t>C-02</t>
  </si>
  <si>
    <t>P.A.</t>
  </si>
  <si>
    <r>
      <t xml:space="preserve">Partida alçada a justificar per cobrir les intervencions de manteniment correctiu que sorgin durant l'execució del present contracte en equips de la Zona Sud. Cada intervenció de manteniment correctiu es calcularà en base al Capítol II de Preus Simples que resulti adjudicat. </t>
    </r>
    <r>
      <rPr>
        <b/>
        <sz val="10"/>
        <rFont val="Calibri"/>
        <family val="2"/>
      </rPr>
      <t>(Aquesta partida del pressupost no es modificable a la oferta) LOT 2</t>
    </r>
  </si>
  <si>
    <t>PRESSUPOST DE LICITACIÓ _ Zona sud (LOT 2)</t>
  </si>
  <si>
    <t>Amid.</t>
  </si>
  <si>
    <t>SUBTOTAL</t>
  </si>
  <si>
    <t>NÚM.</t>
  </si>
  <si>
    <t>Partida alçada a justificar per cobrir les intervencions de manteniment correctiu que sorgin durant l'execució del present contracte en equips de la Zona Sud. Cada intervenció de manteniment correctiu es calcularà en base al Capítol II del Quadre de Preus Unitaris que resulti adjudicat. (Aquesta partida del pressupost no es modificable a la oferta)</t>
  </si>
  <si>
    <t>RESUM PRESSUPOST LICITACIÓ (LOT 2)</t>
  </si>
  <si>
    <t>ZONA SUD:</t>
  </si>
  <si>
    <t>TOTAL</t>
  </si>
  <si>
    <t>CAPÍTOL I:MANTENIMENT PREVENTIU</t>
  </si>
  <si>
    <t>SUBCAPÍTOL I.1-REVISIONS QUATRIMESTRALS</t>
  </si>
  <si>
    <t>SUBCAPÍTOL I.2-REVISIONS ANUALS</t>
  </si>
  <si>
    <t>CAPÍTOL II:MANTENIMENT CORRECTIU</t>
  </si>
  <si>
    <t xml:space="preserve"> PARTIDA ALÇADA MANTENIMENT CORRECTIU SOBRE EQUIPS DE LA ZONA SUD</t>
  </si>
  <si>
    <t>21% IVA</t>
  </si>
  <si>
    <t>TOTAL PRESSUPOST EXECUCIÓ CONTRACTE (inclòs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</si>
</sst>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43" x14ac:knownFonts="1">
    <font>
      <sz val="11"/>
      <color theme="1"/>
      <name val="Arial"/>
      <family val="2"/>
    </font>
    <font>
      <sz val="10"/>
      <name val="Arial"/>
      <family val="2"/>
    </font>
    <font>
      <b/>
      <sz val="10"/>
      <color indexed="8"/>
      <name val="Calibri"/>
      <family val="2"/>
    </font>
    <font>
      <b/>
      <sz val="11"/>
      <name val="Calibri"/>
      <family val="2"/>
    </font>
    <font>
      <sz val="10"/>
      <color indexed="8"/>
      <name val="Calibri"/>
      <family val="2"/>
    </font>
    <font>
      <b/>
      <sz val="10"/>
      <name val="Calibri"/>
      <family val="2"/>
    </font>
    <font>
      <sz val="10"/>
      <name val="Calibri"/>
      <family val="2"/>
    </font>
    <font>
      <b/>
      <i/>
      <u/>
      <sz val="16"/>
      <name val="Calibri"/>
      <family val="2"/>
    </font>
    <font>
      <b/>
      <i/>
      <u/>
      <sz val="12"/>
      <name val="Calibri"/>
      <family val="2"/>
    </font>
    <font>
      <vertAlign val="subscript"/>
      <sz val="11"/>
      <color indexed="8"/>
      <name val="Arial"/>
      <family val="2"/>
    </font>
    <font>
      <sz val="11"/>
      <color theme="1"/>
      <name val="Calibri"/>
      <family val="2"/>
      <scheme val="minor"/>
    </font>
    <font>
      <sz val="10"/>
      <color rgb="FF000000"/>
      <name val="Arial"/>
      <family val="2"/>
    </font>
    <font>
      <b/>
      <sz val="11"/>
      <color theme="1"/>
      <name val="Calibri"/>
      <family val="2"/>
      <scheme val="minor"/>
    </font>
    <font>
      <b/>
      <sz val="10"/>
      <color theme="0"/>
      <name val="Calibri"/>
      <family val="2"/>
    </font>
    <font>
      <b/>
      <sz val="16"/>
      <color theme="0"/>
      <name val="Calibri"/>
      <family val="2"/>
    </font>
    <font>
      <b/>
      <i/>
      <sz val="12"/>
      <color theme="0"/>
      <name val="Calibri"/>
      <family val="2"/>
      <scheme val="minor"/>
    </font>
    <font>
      <b/>
      <i/>
      <u/>
      <sz val="10"/>
      <color theme="0"/>
      <name val="Calibri"/>
      <family val="2"/>
    </font>
    <font>
      <sz val="9"/>
      <color theme="1"/>
      <name val="Calibri"/>
      <family val="2"/>
      <scheme val="minor"/>
    </font>
    <font>
      <b/>
      <sz val="10"/>
      <color rgb="FFFF0000"/>
      <name val="Calibri"/>
      <family val="2"/>
    </font>
    <font>
      <sz val="10"/>
      <color rgb="FFFF0000"/>
      <name val="Calibri"/>
      <family val="2"/>
    </font>
    <font>
      <sz val="10"/>
      <color rgb="FFFF0000"/>
      <name val="Calibri"/>
      <family val="2"/>
      <scheme val="minor"/>
    </font>
    <font>
      <sz val="10"/>
      <name val="Calibri"/>
      <family val="2"/>
      <scheme val="minor"/>
    </font>
    <font>
      <sz val="10"/>
      <color rgb="FF000000"/>
      <name val="Calibri"/>
      <family val="2"/>
      <scheme val="minor"/>
    </font>
    <font>
      <sz val="10"/>
      <color theme="1"/>
      <name val="Calibri"/>
      <family val="2"/>
      <scheme val="minor"/>
    </font>
    <font>
      <sz val="9"/>
      <color indexed="8"/>
      <name val="Calibri"/>
      <family val="2"/>
      <scheme val="minor"/>
    </font>
    <font>
      <b/>
      <i/>
      <sz val="12"/>
      <color theme="1"/>
      <name val="Calibri"/>
      <family val="2"/>
      <scheme val="minor"/>
    </font>
    <font>
      <sz val="11"/>
      <color indexed="8"/>
      <name val="Calibri"/>
      <family val="2"/>
      <scheme val="minor"/>
    </font>
    <font>
      <sz val="10"/>
      <color rgb="FF000000"/>
      <name val="Calibri"/>
      <family val="2"/>
    </font>
    <font>
      <b/>
      <i/>
      <sz val="20"/>
      <color theme="1"/>
      <name val="Arial"/>
      <family val="2"/>
    </font>
    <font>
      <i/>
      <sz val="12"/>
      <color theme="1"/>
      <name val="Calibri"/>
      <family val="2"/>
      <scheme val="minor"/>
    </font>
    <font>
      <sz val="12"/>
      <color theme="1"/>
      <name val="Calibri"/>
      <family val="2"/>
      <scheme val="minor"/>
    </font>
    <font>
      <b/>
      <sz val="10"/>
      <color theme="1"/>
      <name val="Calibri"/>
      <family val="2"/>
      <scheme val="minor"/>
    </font>
    <font>
      <b/>
      <sz val="10"/>
      <color theme="3" tint="0.39997558519241921"/>
      <name val="Calibri"/>
      <family val="2"/>
    </font>
    <font>
      <sz val="10"/>
      <color theme="3" tint="0.39997558519241921"/>
      <name val="Calibri"/>
      <family val="2"/>
      <scheme val="minor"/>
    </font>
    <font>
      <sz val="10"/>
      <color theme="1"/>
      <name val="Arial"/>
      <family val="2"/>
    </font>
    <font>
      <b/>
      <sz val="11"/>
      <color theme="1"/>
      <name val="Arial"/>
      <family val="2"/>
    </font>
    <font>
      <b/>
      <i/>
      <sz val="14"/>
      <color theme="1"/>
      <name val="Arial"/>
      <family val="2"/>
    </font>
    <font>
      <b/>
      <sz val="14"/>
      <color theme="0"/>
      <name val="Calibri"/>
      <family val="2"/>
    </font>
    <font>
      <b/>
      <i/>
      <sz val="20"/>
      <color theme="1"/>
      <name val="Calibri"/>
      <family val="2"/>
      <scheme val="minor"/>
    </font>
    <font>
      <b/>
      <sz val="12"/>
      <color theme="1"/>
      <name val="Calibri"/>
      <family val="2"/>
      <scheme val="minor"/>
    </font>
    <font>
      <sz val="8"/>
      <name val="Arial"/>
      <family val="2"/>
    </font>
    <font>
      <sz val="9"/>
      <name val="Calibri"/>
      <family val="2"/>
      <scheme val="minor"/>
    </font>
    <font>
      <sz val="10"/>
      <name val="Calibri"/>
    </font>
  </fonts>
  <fills count="6">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rgb="FFFFFF00"/>
        <bgColor indexed="64"/>
      </patternFill>
    </fill>
    <fill>
      <patternFill patternType="solid">
        <fgColor theme="0" tint="-0.14999847407452621"/>
        <bgColor indexed="64"/>
      </patternFill>
    </fill>
  </fills>
  <borders count="49">
    <border>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bottom style="thin">
        <color indexed="64"/>
      </bottom>
      <diagonal/>
    </border>
    <border>
      <left style="medium">
        <color rgb="FF000000"/>
      </left>
      <right style="medium">
        <color rgb="FF000000"/>
      </right>
      <top/>
      <bottom style="medium">
        <color rgb="FF000000"/>
      </bottom>
      <diagonal/>
    </border>
    <border>
      <left/>
      <right style="medium">
        <color indexed="64"/>
      </right>
      <top/>
      <bottom style="thin">
        <color indexed="64"/>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medium">
        <color indexed="64"/>
      </top>
      <bottom style="thin">
        <color indexed="64"/>
      </bottom>
      <diagonal/>
    </border>
    <border>
      <left/>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0" fontId="1" fillId="0" borderId="0"/>
    <xf numFmtId="0" fontId="11" fillId="0" borderId="0"/>
    <xf numFmtId="0" fontId="11" fillId="0" borderId="0"/>
  </cellStyleXfs>
  <cellXfs count="200">
    <xf numFmtId="0" fontId="0" fillId="0" borderId="0" xfId="0"/>
    <xf numFmtId="0" fontId="2" fillId="0" borderId="0" xfId="0" applyFont="1" applyAlignment="1">
      <alignment horizontal="center" vertical="center"/>
    </xf>
    <xf numFmtId="0" fontId="0" fillId="2" borderId="0" xfId="0" applyFill="1"/>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5" fillId="0" borderId="5" xfId="0" applyFont="1" applyBorder="1" applyAlignment="1">
      <alignment horizontal="center" vertical="center" wrapText="1"/>
    </xf>
    <xf numFmtId="0" fontId="13" fillId="3" borderId="6" xfId="0" applyFont="1" applyFill="1" applyBorder="1" applyAlignment="1">
      <alignment vertical="center"/>
    </xf>
    <xf numFmtId="0" fontId="13" fillId="3" borderId="7" xfId="0" applyFont="1" applyFill="1" applyBorder="1" applyAlignment="1">
      <alignment vertical="center"/>
    </xf>
    <xf numFmtId="0" fontId="5" fillId="0" borderId="8" xfId="0" applyFont="1" applyBorder="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center" vertical="center"/>
    </xf>
    <xf numFmtId="1" fontId="6" fillId="0" borderId="0" xfId="0" applyNumberFormat="1" applyFont="1" applyAlignment="1">
      <alignment horizontal="left" vertical="center"/>
    </xf>
    <xf numFmtId="0" fontId="14" fillId="3" borderId="9" xfId="0" applyFont="1" applyFill="1" applyBorder="1" applyAlignment="1">
      <alignment vertical="center"/>
    </xf>
    <xf numFmtId="0" fontId="13" fillId="2" borderId="0" xfId="0" applyFont="1" applyFill="1" applyAlignment="1">
      <alignment vertical="center"/>
    </xf>
    <xf numFmtId="0" fontId="7" fillId="2" borderId="0" xfId="0" applyFont="1" applyFill="1" applyAlignment="1">
      <alignment vertical="center"/>
    </xf>
    <xf numFmtId="0" fontId="16" fillId="2" borderId="0" xfId="0" applyFont="1" applyFill="1" applyAlignment="1">
      <alignmen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44" fontId="6" fillId="2" borderId="0" xfId="0" applyNumberFormat="1" applyFont="1" applyFill="1" applyAlignment="1">
      <alignment horizontal="right" vertical="center"/>
    </xf>
    <xf numFmtId="0" fontId="13" fillId="3" borderId="9" xfId="0" applyFont="1" applyFill="1" applyBorder="1" applyAlignment="1">
      <alignment horizontal="left" vertical="center"/>
    </xf>
    <xf numFmtId="0" fontId="13" fillId="3" borderId="6" xfId="0" applyFont="1" applyFill="1" applyBorder="1" applyAlignment="1">
      <alignment horizontal="left" vertical="center"/>
    </xf>
    <xf numFmtId="0" fontId="13" fillId="3" borderId="7" xfId="0" applyFont="1" applyFill="1" applyBorder="1" applyAlignment="1">
      <alignment horizontal="left" vertical="center"/>
    </xf>
    <xf numFmtId="0" fontId="18" fillId="0" borderId="0" xfId="0" applyFont="1" applyAlignment="1">
      <alignment horizontal="center" vertical="center"/>
    </xf>
    <xf numFmtId="0" fontId="19" fillId="0" borderId="0" xfId="0" applyFont="1" applyAlignment="1">
      <alignment horizontal="center" vertical="center"/>
    </xf>
    <xf numFmtId="1" fontId="19" fillId="0" borderId="0" xfId="0" applyNumberFormat="1" applyFont="1" applyAlignment="1">
      <alignment horizontal="left" vertical="center" wrapText="1"/>
    </xf>
    <xf numFmtId="0" fontId="20" fillId="0" borderId="0" xfId="0" applyFont="1" applyAlignment="1">
      <alignment horizontal="center" vertical="center"/>
    </xf>
    <xf numFmtId="0" fontId="5" fillId="0" borderId="2" xfId="0" applyFont="1" applyBorder="1" applyAlignment="1">
      <alignment horizontal="center" vertical="center"/>
    </xf>
    <xf numFmtId="0" fontId="6" fillId="0" borderId="2" xfId="0" applyFont="1" applyBorder="1" applyAlignment="1">
      <alignment horizontal="center" vertical="center"/>
    </xf>
    <xf numFmtId="1" fontId="6" fillId="0" borderId="2" xfId="0" applyNumberFormat="1" applyFont="1" applyBorder="1" applyAlignment="1">
      <alignment horizontal="justify" vertical="center" wrapText="1"/>
    </xf>
    <xf numFmtId="0" fontId="6" fillId="0" borderId="11" xfId="0" applyFont="1" applyBorder="1" applyAlignment="1">
      <alignment horizontal="center" vertical="center"/>
    </xf>
    <xf numFmtId="0" fontId="21" fillId="0" borderId="3" xfId="0" applyFont="1" applyBorder="1" applyAlignment="1">
      <alignment horizontal="center" vertical="center"/>
    </xf>
    <xf numFmtId="0" fontId="21" fillId="0" borderId="1" xfId="0" applyFont="1" applyBorder="1" applyAlignment="1">
      <alignment horizontal="center" vertical="center"/>
    </xf>
    <xf numFmtId="0" fontId="21" fillId="0" borderId="4" xfId="0" applyFont="1" applyBorder="1" applyAlignment="1">
      <alignment horizontal="center" vertical="center"/>
    </xf>
    <xf numFmtId="1" fontId="21" fillId="0" borderId="13" xfId="0" applyNumberFormat="1" applyFont="1" applyBorder="1" applyAlignment="1">
      <alignment horizontal="left" vertical="center" wrapText="1"/>
    </xf>
    <xf numFmtId="0" fontId="5" fillId="0" borderId="16" xfId="0" applyFont="1" applyBorder="1" applyAlignment="1">
      <alignment horizontal="center" vertical="center"/>
    </xf>
    <xf numFmtId="0" fontId="5" fillId="0" borderId="13" xfId="0" applyFont="1" applyBorder="1" applyAlignment="1">
      <alignment horizontal="center" vertical="center"/>
    </xf>
    <xf numFmtId="0" fontId="26" fillId="0" borderId="0" xfId="0" applyFont="1" applyAlignment="1">
      <alignment horizontal="left" vertical="center"/>
    </xf>
    <xf numFmtId="44" fontId="6" fillId="0" borderId="2" xfId="0" applyNumberFormat="1" applyFont="1" applyBorder="1" applyAlignment="1">
      <alignment horizontal="center" vertical="center"/>
    </xf>
    <xf numFmtId="44" fontId="6" fillId="0" borderId="11" xfId="0" applyNumberFormat="1" applyFont="1" applyBorder="1" applyAlignment="1">
      <alignment horizontal="center" vertical="center"/>
    </xf>
    <xf numFmtId="44" fontId="6" fillId="0" borderId="4" xfId="0" applyNumberFormat="1" applyFont="1" applyBorder="1" applyAlignment="1">
      <alignment horizontal="center" vertical="center"/>
    </xf>
    <xf numFmtId="164" fontId="23" fillId="0" borderId="20" xfId="0" applyNumberFormat="1" applyFont="1" applyBorder="1" applyAlignment="1">
      <alignment vertical="center"/>
    </xf>
    <xf numFmtId="164" fontId="23" fillId="0" borderId="21" xfId="0" applyNumberFormat="1" applyFont="1" applyBorder="1" applyAlignment="1">
      <alignment vertical="center"/>
    </xf>
    <xf numFmtId="0" fontId="5" fillId="0" borderId="11" xfId="0" applyFont="1" applyBorder="1" applyAlignment="1">
      <alignment horizontal="center" vertical="center"/>
    </xf>
    <xf numFmtId="0" fontId="21" fillId="0" borderId="11" xfId="0" applyFont="1" applyBorder="1" applyAlignment="1">
      <alignment horizontal="center" vertical="center"/>
    </xf>
    <xf numFmtId="164" fontId="23" fillId="0" borderId="3" xfId="0" applyNumberFormat="1" applyFont="1" applyBorder="1" applyAlignment="1">
      <alignment vertical="center"/>
    </xf>
    <xf numFmtId="164" fontId="23" fillId="0" borderId="1" xfId="0" applyNumberFormat="1" applyFont="1" applyBorder="1" applyAlignment="1">
      <alignment vertical="center"/>
    </xf>
    <xf numFmtId="164" fontId="23" fillId="0" borderId="4" xfId="0" applyNumberFormat="1" applyFont="1" applyBorder="1" applyAlignment="1">
      <alignment vertical="center"/>
    </xf>
    <xf numFmtId="0" fontId="0" fillId="0" borderId="0" xfId="0" applyAlignment="1">
      <alignment horizontal="center"/>
    </xf>
    <xf numFmtId="44" fontId="3" fillId="0" borderId="0" xfId="0" applyNumberFormat="1" applyFont="1" applyAlignment="1">
      <alignment horizontal="center" vertical="center"/>
    </xf>
    <xf numFmtId="44" fontId="19" fillId="0" borderId="0" xfId="0" applyNumberFormat="1" applyFont="1" applyAlignment="1">
      <alignment horizontal="center" vertical="center"/>
    </xf>
    <xf numFmtId="0" fontId="14" fillId="3" borderId="23" xfId="0" applyFont="1" applyFill="1" applyBorder="1" applyAlignment="1">
      <alignment vertical="center"/>
    </xf>
    <xf numFmtId="0" fontId="14" fillId="3" borderId="0" xfId="0" applyFont="1" applyFill="1" applyAlignment="1">
      <alignment vertical="center"/>
    </xf>
    <xf numFmtId="0" fontId="8" fillId="2" borderId="0" xfId="0" applyFont="1" applyFill="1" applyAlignment="1">
      <alignment vertical="center"/>
    </xf>
    <xf numFmtId="0" fontId="32" fillId="0" borderId="8" xfId="0" applyFont="1" applyBorder="1" applyAlignment="1">
      <alignment horizontal="center" vertical="center" wrapText="1"/>
    </xf>
    <xf numFmtId="164" fontId="33" fillId="0" borderId="3" xfId="0" applyNumberFormat="1" applyFont="1" applyBorder="1" applyAlignment="1">
      <alignment vertical="center"/>
    </xf>
    <xf numFmtId="164" fontId="33" fillId="0" borderId="1" xfId="0" applyNumberFormat="1" applyFont="1" applyBorder="1" applyAlignment="1">
      <alignment vertical="center"/>
    </xf>
    <xf numFmtId="164" fontId="33" fillId="0" borderId="4" xfId="0" applyNumberFormat="1" applyFont="1" applyBorder="1" applyAlignment="1">
      <alignment vertical="center"/>
    </xf>
    <xf numFmtId="164" fontId="33" fillId="0" borderId="8" xfId="0" applyNumberFormat="1" applyFont="1" applyBorder="1" applyAlignment="1">
      <alignment vertical="center"/>
    </xf>
    <xf numFmtId="0" fontId="5" fillId="0" borderId="24" xfId="0" applyFont="1" applyBorder="1" applyAlignment="1">
      <alignment horizontal="center" vertical="center"/>
    </xf>
    <xf numFmtId="0" fontId="21" fillId="0" borderId="5" xfId="0" applyFont="1" applyBorder="1" applyAlignment="1">
      <alignment horizontal="center" vertical="center"/>
    </xf>
    <xf numFmtId="164" fontId="23" fillId="0" borderId="25" xfId="0" applyNumberFormat="1" applyFont="1" applyBorder="1" applyAlignment="1">
      <alignment vertical="center"/>
    </xf>
    <xf numFmtId="0" fontId="21" fillId="0" borderId="22" xfId="0" applyFont="1" applyBorder="1" applyAlignment="1">
      <alignment horizontal="center" vertical="center"/>
    </xf>
    <xf numFmtId="164" fontId="23" fillId="0" borderId="22" xfId="0" applyNumberFormat="1" applyFont="1" applyBorder="1" applyAlignment="1">
      <alignment vertical="center"/>
    </xf>
    <xf numFmtId="164" fontId="33" fillId="0" borderId="22" xfId="0" applyNumberFormat="1" applyFont="1" applyBorder="1" applyAlignment="1">
      <alignment vertical="center"/>
    </xf>
    <xf numFmtId="164" fontId="23" fillId="0" borderId="11" xfId="0" applyNumberFormat="1" applyFont="1" applyBorder="1" applyAlignment="1">
      <alignment vertical="center"/>
    </xf>
    <xf numFmtId="164" fontId="23" fillId="0" borderId="10" xfId="0" applyNumberFormat="1" applyFont="1" applyBorder="1" applyAlignment="1">
      <alignment vertical="center"/>
    </xf>
    <xf numFmtId="44" fontId="6" fillId="2" borderId="1" xfId="0" applyNumberFormat="1" applyFont="1" applyFill="1" applyBorder="1" applyAlignment="1">
      <alignment horizontal="right" vertical="center"/>
    </xf>
    <xf numFmtId="44" fontId="6" fillId="2" borderId="4" xfId="0" applyNumberFormat="1" applyFont="1" applyFill="1" applyBorder="1" applyAlignment="1">
      <alignment horizontal="right"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21" fillId="0" borderId="37" xfId="0" applyFont="1" applyBorder="1" applyAlignment="1">
      <alignment horizontal="center" vertical="center"/>
    </xf>
    <xf numFmtId="0" fontId="0" fillId="2" borderId="0" xfId="0" applyFill="1" applyAlignment="1">
      <alignment wrapText="1"/>
    </xf>
    <xf numFmtId="0" fontId="13" fillId="3" borderId="6" xfId="0" applyFont="1" applyFill="1" applyBorder="1" applyAlignment="1">
      <alignment vertical="center" wrapText="1"/>
    </xf>
    <xf numFmtId="1" fontId="21" fillId="0" borderId="3" xfId="0" applyNumberFormat="1" applyFont="1" applyBorder="1" applyAlignment="1">
      <alignment horizontal="left" vertical="center" wrapText="1"/>
    </xf>
    <xf numFmtId="1" fontId="21" fillId="0" borderId="1" xfId="0" applyNumberFormat="1" applyFont="1" applyBorder="1" applyAlignment="1">
      <alignment horizontal="left" vertical="center" wrapText="1"/>
    </xf>
    <xf numFmtId="1" fontId="21" fillId="0" borderId="5" xfId="0" applyNumberFormat="1" applyFont="1" applyBorder="1" applyAlignment="1">
      <alignment horizontal="left" vertical="center" wrapText="1"/>
    </xf>
    <xf numFmtId="1" fontId="21" fillId="0" borderId="22" xfId="0" applyNumberFormat="1" applyFont="1" applyBorder="1" applyAlignment="1">
      <alignment horizontal="left" vertical="center" wrapText="1"/>
    </xf>
    <xf numFmtId="1" fontId="21" fillId="0" borderId="16" xfId="0" applyNumberFormat="1" applyFont="1" applyBorder="1" applyAlignment="1">
      <alignment horizontal="left" vertical="center" wrapText="1"/>
    </xf>
    <xf numFmtId="0" fontId="21" fillId="0" borderId="31" xfId="0" applyFont="1" applyBorder="1" applyAlignment="1">
      <alignment wrapText="1"/>
    </xf>
    <xf numFmtId="0" fontId="21" fillId="0" borderId="31" xfId="0" applyFont="1" applyBorder="1" applyAlignment="1">
      <alignment vertical="top" wrapText="1"/>
    </xf>
    <xf numFmtId="0" fontId="27" fillId="0" borderId="31" xfId="4" applyFont="1" applyBorder="1" applyAlignment="1">
      <alignment wrapText="1"/>
    </xf>
    <xf numFmtId="0" fontId="27" fillId="0" borderId="31" xfId="3" applyFont="1" applyBorder="1" applyAlignment="1">
      <alignment wrapText="1"/>
    </xf>
    <xf numFmtId="0" fontId="27" fillId="0" borderId="32" xfId="3" applyFont="1" applyBorder="1" applyAlignment="1">
      <alignment wrapText="1"/>
    </xf>
    <xf numFmtId="0" fontId="27" fillId="0" borderId="33" xfId="3" applyFont="1" applyBorder="1" applyAlignment="1">
      <alignment wrapText="1"/>
    </xf>
    <xf numFmtId="0" fontId="27" fillId="0" borderId="34" xfId="3" applyFont="1" applyBorder="1" applyAlignment="1">
      <alignment wrapText="1"/>
    </xf>
    <xf numFmtId="0" fontId="0" fillId="0" borderId="0" xfId="0" applyAlignment="1">
      <alignment wrapText="1"/>
    </xf>
    <xf numFmtId="0" fontId="16" fillId="2" borderId="0" xfId="0" applyFont="1" applyFill="1" applyAlignment="1">
      <alignment vertical="center" wrapText="1"/>
    </xf>
    <xf numFmtId="0" fontId="17" fillId="2" borderId="0" xfId="0" applyFont="1" applyFill="1" applyAlignment="1">
      <alignment vertical="center" wrapText="1"/>
    </xf>
    <xf numFmtId="0" fontId="13" fillId="3" borderId="6" xfId="0" applyFont="1" applyFill="1" applyBorder="1" applyAlignment="1">
      <alignment horizontal="left" vertical="center" wrapText="1"/>
    </xf>
    <xf numFmtId="0" fontId="22" fillId="0" borderId="3" xfId="0" applyFont="1" applyBorder="1" applyAlignment="1">
      <alignment vertical="center" wrapText="1"/>
    </xf>
    <xf numFmtId="0" fontId="22" fillId="0" borderId="1" xfId="0" applyFont="1" applyBorder="1" applyAlignment="1">
      <alignment vertical="center" wrapText="1"/>
    </xf>
    <xf numFmtId="0" fontId="22" fillId="0" borderId="1" xfId="0" applyFont="1" applyBorder="1" applyAlignment="1">
      <alignment horizontal="left" vertical="center" wrapText="1"/>
    </xf>
    <xf numFmtId="0" fontId="17" fillId="2" borderId="1" xfId="0" applyFont="1" applyFill="1" applyBorder="1" applyAlignment="1">
      <alignment vertical="center" wrapText="1"/>
    </xf>
    <xf numFmtId="0" fontId="41" fillId="2" borderId="1" xfId="0" applyFont="1" applyFill="1" applyBorder="1" applyAlignment="1">
      <alignment vertical="center" wrapText="1"/>
    </xf>
    <xf numFmtId="0" fontId="41" fillId="2" borderId="4" xfId="0" applyFont="1" applyFill="1" applyBorder="1" applyAlignment="1">
      <alignment vertical="center" wrapText="1"/>
    </xf>
    <xf numFmtId="0" fontId="7" fillId="2" borderId="0" xfId="0" applyFont="1" applyFill="1" applyAlignment="1">
      <alignment vertical="center" wrapText="1"/>
    </xf>
    <xf numFmtId="0" fontId="14" fillId="3" borderId="0" xfId="0" applyFont="1" applyFill="1" applyAlignment="1">
      <alignment vertical="center" wrapText="1"/>
    </xf>
    <xf numFmtId="0" fontId="22" fillId="0" borderId="4" xfId="0" applyFont="1" applyBorder="1" applyAlignment="1">
      <alignment horizontal="left"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44" fontId="6" fillId="0" borderId="1" xfId="0" applyNumberFormat="1" applyFont="1" applyBorder="1" applyAlignment="1">
      <alignment horizontal="center" vertical="center"/>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22" fillId="0" borderId="13"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1" fontId="6" fillId="0" borderId="2" xfId="0" applyNumberFormat="1" applyFont="1" applyBorder="1" applyAlignment="1">
      <alignment horizontal="justify" vertical="center"/>
    </xf>
    <xf numFmtId="0" fontId="21" fillId="0" borderId="9" xfId="0" applyFont="1" applyBorder="1" applyAlignment="1">
      <alignment horizontal="center" vertical="center"/>
    </xf>
    <xf numFmtId="44" fontId="29" fillId="0" borderId="17" xfId="0" applyNumberFormat="1" applyFont="1" applyBorder="1" applyAlignment="1">
      <alignment vertical="center"/>
    </xf>
    <xf numFmtId="44" fontId="25" fillId="0" borderId="17" xfId="0" applyNumberFormat="1" applyFont="1" applyBorder="1" applyAlignment="1">
      <alignment vertical="center"/>
    </xf>
    <xf numFmtId="0" fontId="28" fillId="0" borderId="0" xfId="0" applyFont="1" applyAlignment="1">
      <alignment horizontal="center" vertical="center"/>
    </xf>
    <xf numFmtId="0" fontId="0" fillId="0" borderId="0" xfId="0" applyAlignment="1">
      <alignment vertical="center"/>
    </xf>
    <xf numFmtId="0" fontId="0" fillId="0" borderId="0" xfId="0" applyAlignment="1">
      <alignment horizontal="center" vertical="center"/>
    </xf>
    <xf numFmtId="44" fontId="31" fillId="0" borderId="5" xfId="0" applyNumberFormat="1" applyFont="1" applyBorder="1" applyAlignment="1">
      <alignment horizontal="center" vertical="center"/>
    </xf>
    <xf numFmtId="0" fontId="10" fillId="0" borderId="0" xfId="0" applyFont="1" applyAlignment="1">
      <alignment horizontal="center" vertical="center"/>
    </xf>
    <xf numFmtId="44" fontId="12" fillId="0" borderId="0" xfId="0" applyNumberFormat="1" applyFont="1" applyAlignment="1">
      <alignment horizontal="center" vertical="center"/>
    </xf>
    <xf numFmtId="0" fontId="4" fillId="2" borderId="0" xfId="0" applyFont="1" applyFill="1" applyAlignment="1">
      <alignment horizontal="center" vertical="center"/>
    </xf>
    <xf numFmtId="0" fontId="4" fillId="2" borderId="0" xfId="0" applyFont="1" applyFill="1" applyAlignment="1">
      <alignment horizontal="left" vertical="center"/>
    </xf>
    <xf numFmtId="0" fontId="10" fillId="0" borderId="0" xfId="0" applyFont="1" applyAlignment="1">
      <alignment vertical="center"/>
    </xf>
    <xf numFmtId="0" fontId="24" fillId="0" borderId="0" xfId="0" applyFont="1" applyAlignment="1">
      <alignment horizontal="left" vertical="center"/>
    </xf>
    <xf numFmtId="0" fontId="30" fillId="0" borderId="0" xfId="0" applyFont="1" applyAlignment="1">
      <alignment vertical="center"/>
    </xf>
    <xf numFmtId="0" fontId="15" fillId="3" borderId="0" xfId="0" applyFont="1" applyFill="1" applyAlignment="1">
      <alignment vertical="center"/>
    </xf>
    <xf numFmtId="0" fontId="15" fillId="3" borderId="0" xfId="0" applyFont="1" applyFill="1" applyAlignment="1">
      <alignment horizontal="center" vertical="center"/>
    </xf>
    <xf numFmtId="0" fontId="24" fillId="2" borderId="0" xfId="0" applyFont="1" applyFill="1" applyAlignment="1">
      <alignment horizontal="left" vertical="center"/>
    </xf>
    <xf numFmtId="0" fontId="10" fillId="0" borderId="0" xfId="0" quotePrefix="1" applyFont="1" applyAlignment="1">
      <alignment vertical="center"/>
    </xf>
    <xf numFmtId="44" fontId="26" fillId="0" borderId="0" xfId="0" applyNumberFormat="1" applyFont="1" applyAlignment="1">
      <alignment horizontal="left" vertical="center"/>
    </xf>
    <xf numFmtId="0" fontId="24" fillId="0" borderId="0" xfId="0" applyFont="1" applyAlignment="1">
      <alignment horizontal="center" vertical="center"/>
    </xf>
    <xf numFmtId="0" fontId="21" fillId="0" borderId="38" xfId="0" applyFont="1" applyBorder="1" applyAlignment="1">
      <alignment horizontal="center" vertical="center"/>
    </xf>
    <xf numFmtId="0" fontId="21" fillId="0" borderId="39" xfId="0" applyFont="1" applyBorder="1" applyAlignment="1">
      <alignment horizontal="center" vertical="center"/>
    </xf>
    <xf numFmtId="10" fontId="0" fillId="4" borderId="0" xfId="0" applyNumberFormat="1" applyFill="1" applyProtection="1">
      <protection locked="0"/>
    </xf>
    <xf numFmtId="44" fontId="23" fillId="0" borderId="3" xfId="0" applyNumberFormat="1" applyFont="1" applyBorder="1" applyAlignment="1">
      <alignment vertical="center"/>
    </xf>
    <xf numFmtId="44" fontId="23" fillId="0" borderId="1" xfId="0" applyNumberFormat="1" applyFont="1" applyBorder="1" applyAlignment="1">
      <alignment vertical="center"/>
    </xf>
    <xf numFmtId="44" fontId="23" fillId="4" borderId="3" xfId="0" applyNumberFormat="1" applyFont="1" applyFill="1" applyBorder="1" applyAlignment="1">
      <alignment vertical="center"/>
    </xf>
    <xf numFmtId="44" fontId="23" fillId="4" borderId="1" xfId="0" applyNumberFormat="1" applyFont="1" applyFill="1" applyBorder="1" applyAlignment="1">
      <alignment vertical="center"/>
    </xf>
    <xf numFmtId="44" fontId="6" fillId="4" borderId="1" xfId="0" applyNumberFormat="1" applyFont="1" applyFill="1" applyBorder="1" applyAlignment="1">
      <alignment horizontal="right" vertical="center"/>
    </xf>
    <xf numFmtId="44" fontId="6" fillId="4" borderId="4" xfId="0" applyNumberFormat="1" applyFont="1" applyFill="1" applyBorder="1" applyAlignment="1">
      <alignment horizontal="right" vertical="center"/>
    </xf>
    <xf numFmtId="44" fontId="23" fillId="0" borderId="4" xfId="0" applyNumberFormat="1" applyFont="1" applyBorder="1" applyAlignment="1">
      <alignment vertical="center"/>
    </xf>
    <xf numFmtId="44" fontId="23" fillId="4" borderId="4" xfId="0" applyNumberFormat="1" applyFont="1" applyFill="1" applyBorder="1" applyAlignment="1">
      <alignment vertical="center"/>
    </xf>
    <xf numFmtId="44" fontId="6" fillId="0" borderId="40" xfId="0" applyNumberFormat="1" applyFont="1" applyBorder="1" applyAlignment="1">
      <alignment horizontal="center" vertical="center"/>
    </xf>
    <xf numFmtId="44" fontId="6" fillId="0" borderId="41" xfId="0" applyNumberFormat="1" applyFont="1" applyBorder="1" applyAlignment="1">
      <alignment horizontal="center" vertical="center"/>
    </xf>
    <xf numFmtId="44" fontId="6" fillId="0" borderId="42" xfId="0" applyNumberFormat="1" applyFont="1" applyBorder="1" applyAlignment="1">
      <alignment horizontal="center" vertical="center"/>
    </xf>
    <xf numFmtId="0" fontId="23" fillId="0" borderId="43" xfId="0" applyFont="1" applyBorder="1" applyAlignment="1">
      <alignment horizontal="center" vertical="center"/>
    </xf>
    <xf numFmtId="0" fontId="23" fillId="0" borderId="36" xfId="0" applyFont="1" applyBorder="1" applyAlignment="1">
      <alignment horizontal="center" vertical="center"/>
    </xf>
    <xf numFmtId="0" fontId="23" fillId="0" borderId="37" xfId="0" applyFont="1" applyBorder="1" applyAlignment="1">
      <alignment horizontal="center" vertical="center"/>
    </xf>
    <xf numFmtId="44" fontId="6" fillId="0" borderId="44" xfId="0" applyNumberFormat="1" applyFont="1" applyBorder="1" applyAlignment="1">
      <alignment horizontal="center" vertical="center"/>
    </xf>
    <xf numFmtId="44" fontId="6" fillId="0" borderId="45" xfId="0" applyNumberFormat="1" applyFont="1" applyBorder="1" applyAlignment="1">
      <alignment horizontal="center" vertical="center"/>
    </xf>
    <xf numFmtId="44" fontId="6" fillId="0" borderId="46" xfId="0" applyNumberFormat="1" applyFont="1" applyBorder="1" applyAlignment="1">
      <alignment horizontal="center" vertical="center"/>
    </xf>
    <xf numFmtId="0" fontId="34" fillId="0" borderId="26" xfId="0" applyFont="1" applyBorder="1" applyAlignment="1">
      <alignment wrapText="1"/>
    </xf>
    <xf numFmtId="0" fontId="35" fillId="5" borderId="27" xfId="0" applyFont="1" applyFill="1" applyBorder="1" applyAlignment="1">
      <alignment horizontal="center" vertical="center"/>
    </xf>
    <xf numFmtId="0" fontId="13" fillId="3" borderId="9" xfId="0" applyFont="1" applyFill="1" applyBorder="1" applyAlignment="1">
      <alignment horizontal="center" vertical="center"/>
    </xf>
    <xf numFmtId="0" fontId="13" fillId="3" borderId="6" xfId="0" applyFont="1" applyFill="1" applyBorder="1" applyAlignment="1">
      <alignment horizontal="center" vertical="center"/>
    </xf>
    <xf numFmtId="0" fontId="13" fillId="3" borderId="9" xfId="0" applyFont="1" applyFill="1" applyBorder="1" applyAlignment="1">
      <alignment horizontal="left" vertical="center"/>
    </xf>
    <xf numFmtId="0" fontId="13" fillId="3" borderId="6" xfId="0" applyFont="1" applyFill="1" applyBorder="1" applyAlignment="1">
      <alignment horizontal="left" vertical="center"/>
    </xf>
    <xf numFmtId="0" fontId="28" fillId="0" borderId="0" xfId="0" applyFont="1" applyAlignment="1">
      <alignment horizontal="center"/>
    </xf>
    <xf numFmtId="0" fontId="13" fillId="3" borderId="7" xfId="0" applyFont="1" applyFill="1" applyBorder="1" applyAlignment="1">
      <alignment horizontal="left" vertical="center"/>
    </xf>
    <xf numFmtId="0" fontId="36" fillId="0" borderId="0" xfId="0" applyFont="1" applyAlignment="1">
      <alignment horizontal="center" vertical="center"/>
    </xf>
    <xf numFmtId="44" fontId="5" fillId="0" borderId="24" xfId="0" applyNumberFormat="1" applyFont="1" applyBorder="1" applyAlignment="1">
      <alignment horizontal="center" vertical="center"/>
    </xf>
    <xf numFmtId="44" fontId="5" fillId="0" borderId="28" xfId="0" applyNumberFormat="1" applyFont="1" applyBorder="1" applyAlignment="1">
      <alignment horizontal="center" vertical="center"/>
    </xf>
    <xf numFmtId="0" fontId="37" fillId="3" borderId="9" xfId="0" applyFont="1" applyFill="1" applyBorder="1" applyAlignment="1">
      <alignment horizontal="center" vertical="center"/>
    </xf>
    <xf numFmtId="0" fontId="37" fillId="3" borderId="6" xfId="0" applyFont="1" applyFill="1" applyBorder="1" applyAlignment="1">
      <alignment horizontal="center" vertical="center"/>
    </xf>
    <xf numFmtId="0" fontId="37" fillId="3" borderId="7" xfId="0" applyFont="1" applyFill="1" applyBorder="1" applyAlignment="1">
      <alignment horizontal="center" vertical="center"/>
    </xf>
    <xf numFmtId="0" fontId="13" fillId="3" borderId="24" xfId="0" applyFont="1" applyFill="1" applyBorder="1" applyAlignment="1">
      <alignment horizontal="center" vertical="center"/>
    </xf>
    <xf numFmtId="0" fontId="13" fillId="3" borderId="22" xfId="0" applyFont="1" applyFill="1" applyBorder="1" applyAlignment="1">
      <alignment horizontal="center" vertical="center"/>
    </xf>
    <xf numFmtId="44" fontId="3" fillId="0" borderId="24" xfId="0" applyNumberFormat="1" applyFont="1" applyBorder="1" applyAlignment="1">
      <alignment horizontal="center" vertical="center"/>
    </xf>
    <xf numFmtId="44" fontId="3" fillId="0" borderId="28" xfId="0" applyNumberFormat="1" applyFont="1" applyBorder="1" applyAlignment="1">
      <alignment horizontal="center" vertical="center"/>
    </xf>
    <xf numFmtId="0" fontId="38" fillId="0" borderId="0" xfId="0" applyFont="1" applyAlignment="1">
      <alignment horizontal="center" vertical="center"/>
    </xf>
    <xf numFmtId="0" fontId="15" fillId="3" borderId="18" xfId="0" applyFont="1" applyFill="1" applyBorder="1" applyAlignment="1">
      <alignment horizontal="right" vertical="center"/>
    </xf>
    <xf numFmtId="0" fontId="15" fillId="3" borderId="19" xfId="0" applyFont="1" applyFill="1" applyBorder="1" applyAlignment="1">
      <alignment horizontal="right" vertical="center"/>
    </xf>
    <xf numFmtId="0" fontId="15" fillId="3" borderId="26" xfId="0" applyFont="1" applyFill="1" applyBorder="1" applyAlignment="1">
      <alignment horizontal="right" vertical="center"/>
    </xf>
    <xf numFmtId="0" fontId="39" fillId="0" borderId="29" xfId="0" applyFont="1" applyBorder="1" applyAlignment="1">
      <alignment horizontal="right" vertical="center"/>
    </xf>
    <xf numFmtId="0" fontId="39" fillId="0" borderId="15" xfId="0" applyFont="1" applyBorder="1" applyAlignment="1">
      <alignment horizontal="right" vertical="center"/>
    </xf>
    <xf numFmtId="0" fontId="39" fillId="0" borderId="30" xfId="0" applyFont="1" applyBorder="1" applyAlignment="1">
      <alignment horizontal="right" vertical="center"/>
    </xf>
    <xf numFmtId="0" fontId="29" fillId="0" borderId="29" xfId="0" applyFont="1" applyBorder="1" applyAlignment="1">
      <alignment horizontal="left" vertical="center"/>
    </xf>
    <xf numFmtId="0" fontId="29" fillId="0" borderId="15" xfId="0" applyFont="1" applyBorder="1" applyAlignment="1">
      <alignment horizontal="left" vertical="center"/>
    </xf>
    <xf numFmtId="0" fontId="29" fillId="0" borderId="30" xfId="0" applyFont="1" applyBorder="1" applyAlignment="1">
      <alignment horizontal="left" vertical="center"/>
    </xf>
    <xf numFmtId="0" fontId="29" fillId="0" borderId="29" xfId="0" applyFont="1" applyBorder="1" applyAlignment="1">
      <alignment horizontal="left" vertical="center" wrapText="1"/>
    </xf>
    <xf numFmtId="0" fontId="29" fillId="0" borderId="15" xfId="0" applyFont="1" applyBorder="1" applyAlignment="1">
      <alignment horizontal="left" vertical="center" wrapText="1"/>
    </xf>
    <xf numFmtId="0" fontId="29" fillId="0" borderId="30" xfId="0" applyFont="1" applyBorder="1" applyAlignment="1">
      <alignment horizontal="left" vertical="center" wrapText="1"/>
    </xf>
    <xf numFmtId="44" fontId="42" fillId="0" borderId="3" xfId="0" applyNumberFormat="1" applyFont="1" applyBorder="1" applyAlignment="1">
      <alignment horizontal="center" vertical="center"/>
    </xf>
    <xf numFmtId="0" fontId="23" fillId="0" borderId="47" xfId="0" applyFont="1" applyBorder="1" applyAlignment="1">
      <alignment horizontal="center" vertical="center"/>
    </xf>
    <xf numFmtId="0" fontId="23" fillId="0" borderId="15" xfId="0" applyFont="1" applyBorder="1" applyAlignment="1">
      <alignment horizontal="center" vertical="center"/>
    </xf>
    <xf numFmtId="0" fontId="23" fillId="0" borderId="48" xfId="0" applyFont="1" applyBorder="1" applyAlignment="1">
      <alignment horizontal="center" vertical="center"/>
    </xf>
    <xf numFmtId="44" fontId="42" fillId="0" borderId="1" xfId="0" applyNumberFormat="1" applyFont="1" applyBorder="1" applyAlignment="1">
      <alignment horizontal="center" vertical="center"/>
    </xf>
    <xf numFmtId="44" fontId="42" fillId="0" borderId="4" xfId="0" applyNumberFormat="1" applyFont="1" applyBorder="1" applyAlignment="1">
      <alignment horizontal="center" vertical="center"/>
    </xf>
    <xf numFmtId="44" fontId="6" fillId="0" borderId="16" xfId="0" applyNumberFormat="1" applyFont="1" applyBorder="1" applyAlignment="1">
      <alignment horizontal="center" vertical="center"/>
    </xf>
    <xf numFmtId="44" fontId="42" fillId="0" borderId="13" xfId="0" applyNumberFormat="1" applyFont="1" applyBorder="1" applyAlignment="1">
      <alignment horizontal="center" vertical="center"/>
    </xf>
    <xf numFmtId="44" fontId="42" fillId="0" borderId="14" xfId="0" applyNumberFormat="1" applyFont="1" applyBorder="1" applyAlignment="1">
      <alignment horizontal="center" vertical="center"/>
    </xf>
    <xf numFmtId="0" fontId="13" fillId="3" borderId="0" xfId="0" applyFont="1" applyFill="1" applyBorder="1" applyAlignment="1">
      <alignment horizontal="left" vertical="center"/>
    </xf>
    <xf numFmtId="0" fontId="5" fillId="0" borderId="9" xfId="0" applyFont="1" applyBorder="1" applyAlignment="1">
      <alignment horizontal="center" vertical="center" wrapText="1"/>
    </xf>
    <xf numFmtId="44" fontId="6" fillId="0" borderId="5" xfId="0" applyNumberFormat="1" applyFont="1" applyBorder="1" applyAlignment="1">
      <alignment horizontal="center" vertical="center"/>
    </xf>
    <xf numFmtId="0" fontId="13" fillId="3" borderId="24" xfId="0" applyFont="1" applyFill="1" applyBorder="1" applyAlignment="1">
      <alignment horizontal="left" vertical="center"/>
    </xf>
    <xf numFmtId="0" fontId="13" fillId="3" borderId="22" xfId="0" applyFont="1" applyFill="1" applyBorder="1" applyAlignment="1">
      <alignment horizontal="left" vertical="center"/>
    </xf>
    <xf numFmtId="0" fontId="37" fillId="3" borderId="24" xfId="0" applyFont="1" applyFill="1" applyBorder="1" applyAlignment="1">
      <alignment horizontal="center" vertical="center"/>
    </xf>
    <xf numFmtId="0" fontId="37" fillId="3" borderId="22" xfId="0" applyFont="1" applyFill="1" applyBorder="1" applyAlignment="1">
      <alignment horizontal="center" vertical="center"/>
    </xf>
  </cellXfs>
  <cellStyles count="5">
    <cellStyle name="Euro" xfId="1" xr:uid="{0621A104-0469-45ED-8753-86F2ABB7D1CE}"/>
    <cellStyle name="Normal" xfId="0" builtinId="0"/>
    <cellStyle name="Normal 2" xfId="2" xr:uid="{9830FB63-CE1B-4E59-ADF6-18D1B80DCD5A}"/>
    <cellStyle name="Normal 3" xfId="3" xr:uid="{AC440D4E-40EB-4049-86E9-77428C72B3C6}"/>
    <cellStyle name="Normal 4" xfId="4" xr:uid="{BFC69553-7247-4ACF-949B-4289FCE8C6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467AD-5D40-4523-B047-5C9867959F7A}">
  <dimension ref="A1:H103"/>
  <sheetViews>
    <sheetView zoomScaleNormal="100" workbookViewId="0">
      <selection activeCell="G13" sqref="G13"/>
    </sheetView>
  </sheetViews>
  <sheetFormatPr baseColWidth="10" defaultColWidth="8.625" defaultRowHeight="14.25" x14ac:dyDescent="0.2"/>
  <cols>
    <col min="1" max="1" width="3.125" customWidth="1"/>
    <col min="2" max="2" width="14.625" customWidth="1"/>
    <col min="3" max="3" width="7.125" customWidth="1"/>
    <col min="4" max="4" width="48.625" style="91" customWidth="1"/>
    <col min="5" max="5" width="12.125" customWidth="1"/>
    <col min="6" max="256" width="11" customWidth="1"/>
  </cols>
  <sheetData>
    <row r="1" spans="1:8" ht="15" x14ac:dyDescent="0.2">
      <c r="A1" s="22"/>
      <c r="B1" s="153" t="s">
        <v>0</v>
      </c>
      <c r="C1" s="154"/>
      <c r="D1" s="154"/>
      <c r="E1" s="154"/>
    </row>
    <row r="2" spans="1:8" ht="15" thickBot="1" x14ac:dyDescent="0.25">
      <c r="A2" s="22"/>
      <c r="B2" s="2"/>
      <c r="C2" s="2"/>
      <c r="D2" s="77"/>
      <c r="E2" s="2"/>
    </row>
    <row r="3" spans="1:8" ht="21.75" thickBot="1" x14ac:dyDescent="0.25">
      <c r="A3" s="22"/>
      <c r="B3" s="18" t="s">
        <v>1</v>
      </c>
      <c r="C3" s="10"/>
      <c r="D3" s="78"/>
      <c r="E3" s="11"/>
      <c r="F3" s="53"/>
      <c r="G3" t="s">
        <v>2</v>
      </c>
    </row>
    <row r="4" spans="1:8" ht="15" thickBot="1" x14ac:dyDescent="0.25">
      <c r="A4" s="22"/>
      <c r="B4" s="2"/>
      <c r="C4" s="2"/>
      <c r="D4" s="77"/>
      <c r="E4" s="2"/>
      <c r="F4" s="53"/>
    </row>
    <row r="5" spans="1:8" ht="15" thickBot="1" x14ac:dyDescent="0.25">
      <c r="A5" s="22"/>
      <c r="B5" s="155" t="s">
        <v>3</v>
      </c>
      <c r="C5" s="156"/>
      <c r="D5" s="156"/>
      <c r="E5" s="156"/>
      <c r="F5" s="11"/>
    </row>
    <row r="6" spans="1:8" ht="19.5" thickBot="1" x14ac:dyDescent="0.4">
      <c r="A6" s="22"/>
      <c r="B6" s="3" t="s">
        <v>4</v>
      </c>
      <c r="C6" s="12" t="s">
        <v>5</v>
      </c>
      <c r="D6" s="12" t="s">
        <v>6</v>
      </c>
      <c r="E6" s="3" t="s">
        <v>7</v>
      </c>
      <c r="F6" s="59" t="s">
        <v>8</v>
      </c>
      <c r="G6" s="135">
        <v>0</v>
      </c>
      <c r="H6" t="s">
        <v>9</v>
      </c>
    </row>
    <row r="7" spans="1:8" x14ac:dyDescent="0.2">
      <c r="A7" s="22"/>
      <c r="B7" s="40" t="s">
        <v>10</v>
      </c>
      <c r="C7" s="36" t="s">
        <v>11</v>
      </c>
      <c r="D7" s="79" t="s">
        <v>12</v>
      </c>
      <c r="E7" s="47">
        <v>59.13</v>
      </c>
      <c r="F7" s="63">
        <f>E7*(1-G$6)</f>
        <v>59.13</v>
      </c>
    </row>
    <row r="8" spans="1:8" x14ac:dyDescent="0.2">
      <c r="A8" s="22"/>
      <c r="B8" s="41" t="s">
        <v>13</v>
      </c>
      <c r="C8" s="37" t="s">
        <v>11</v>
      </c>
      <c r="D8" s="80" t="s">
        <v>14</v>
      </c>
      <c r="E8" s="46">
        <v>50.53</v>
      </c>
      <c r="F8" s="61">
        <f>E8*(1-G$6)</f>
        <v>50.53</v>
      </c>
    </row>
    <row r="9" spans="1:8" ht="15" thickBot="1" x14ac:dyDescent="0.25">
      <c r="A9" s="22"/>
      <c r="B9" s="64" t="s">
        <v>15</v>
      </c>
      <c r="C9" s="65" t="s">
        <v>16</v>
      </c>
      <c r="D9" s="81" t="s">
        <v>17</v>
      </c>
      <c r="E9" s="66">
        <v>0.71</v>
      </c>
      <c r="F9" s="62">
        <f>E9*(1-G$6)</f>
        <v>0.71</v>
      </c>
    </row>
    <row r="10" spans="1:8" ht="15" thickBot="1" x14ac:dyDescent="0.25">
      <c r="A10" s="22"/>
      <c r="B10" s="64"/>
      <c r="C10" s="67"/>
      <c r="D10" s="82"/>
      <c r="E10" s="68"/>
      <c r="F10" s="69"/>
    </row>
    <row r="11" spans="1:8" ht="15" thickBot="1" x14ac:dyDescent="0.25">
      <c r="A11" s="22"/>
      <c r="B11" s="155" t="s">
        <v>18</v>
      </c>
      <c r="C11" s="156"/>
      <c r="D11" s="156"/>
      <c r="E11" s="156"/>
      <c r="F11" s="10"/>
    </row>
    <row r="12" spans="1:8" ht="19.5" thickBot="1" x14ac:dyDescent="0.4">
      <c r="A12" s="22"/>
      <c r="B12" s="12" t="s">
        <v>4</v>
      </c>
      <c r="C12" s="12" t="s">
        <v>5</v>
      </c>
      <c r="D12" s="12" t="s">
        <v>6</v>
      </c>
      <c r="E12" s="12" t="s">
        <v>19</v>
      </c>
      <c r="F12" s="59" t="s">
        <v>8</v>
      </c>
      <c r="G12" s="135">
        <v>0</v>
      </c>
      <c r="H12" t="s">
        <v>20</v>
      </c>
    </row>
    <row r="13" spans="1:8" x14ac:dyDescent="0.2">
      <c r="A13" s="22"/>
      <c r="B13" s="4" t="s">
        <v>21</v>
      </c>
      <c r="C13" s="74" t="s">
        <v>22</v>
      </c>
      <c r="D13" s="83" t="s">
        <v>6</v>
      </c>
      <c r="E13" s="50">
        <v>175.33</v>
      </c>
      <c r="F13" s="60">
        <f>E13*(1-G$12)</f>
        <v>175.33</v>
      </c>
    </row>
    <row r="14" spans="1:8" x14ac:dyDescent="0.2">
      <c r="A14" s="22"/>
      <c r="B14" s="5" t="s">
        <v>23</v>
      </c>
      <c r="C14" s="75" t="s">
        <v>22</v>
      </c>
      <c r="D14" s="39" t="s">
        <v>24</v>
      </c>
      <c r="E14" s="51">
        <v>261.23</v>
      </c>
      <c r="F14" s="61">
        <f>E14*(1-G$12)</f>
        <v>261.23</v>
      </c>
    </row>
    <row r="15" spans="1:8" x14ac:dyDescent="0.2">
      <c r="A15" s="22"/>
      <c r="B15" s="5" t="s">
        <v>25</v>
      </c>
      <c r="C15" s="75" t="s">
        <v>22</v>
      </c>
      <c r="D15" s="39" t="s">
        <v>26</v>
      </c>
      <c r="E15" s="51">
        <v>725.63</v>
      </c>
      <c r="F15" s="61">
        <f>E15*(1-G$12)</f>
        <v>725.63</v>
      </c>
    </row>
    <row r="16" spans="1:8" ht="25.5" x14ac:dyDescent="0.2">
      <c r="A16" s="22"/>
      <c r="B16" s="5" t="s">
        <v>27</v>
      </c>
      <c r="C16" s="75" t="s">
        <v>28</v>
      </c>
      <c r="D16" s="39" t="s">
        <v>29</v>
      </c>
      <c r="E16" s="51">
        <v>2.2599999999999998</v>
      </c>
      <c r="F16" s="61">
        <f>E16*(1-G$12)</f>
        <v>2.2599999999999998</v>
      </c>
    </row>
    <row r="17" spans="1:6" x14ac:dyDescent="0.2">
      <c r="A17" s="22"/>
      <c r="B17" s="5" t="s">
        <v>30</v>
      </c>
      <c r="C17" s="75" t="s">
        <v>22</v>
      </c>
      <c r="D17" s="39" t="s">
        <v>31</v>
      </c>
      <c r="E17" s="51">
        <v>580.5</v>
      </c>
      <c r="F17" s="61">
        <f>E17*(1-G$12)</f>
        <v>580.5</v>
      </c>
    </row>
    <row r="18" spans="1:6" ht="25.5" x14ac:dyDescent="0.2">
      <c r="A18" s="22"/>
      <c r="B18" s="5" t="s">
        <v>32</v>
      </c>
      <c r="C18" s="75" t="s">
        <v>22</v>
      </c>
      <c r="D18" s="39" t="s">
        <v>33</v>
      </c>
      <c r="E18" s="51">
        <v>65.31</v>
      </c>
      <c r="F18" s="61">
        <f t="shared" ref="F18:F81" si="0">E18*(1-G$12)</f>
        <v>65.31</v>
      </c>
    </row>
    <row r="19" spans="1:6" x14ac:dyDescent="0.2">
      <c r="A19" s="22"/>
      <c r="B19" s="5" t="s">
        <v>34</v>
      </c>
      <c r="C19" s="75" t="s">
        <v>22</v>
      </c>
      <c r="D19" s="39" t="s">
        <v>35</v>
      </c>
      <c r="E19" s="51">
        <v>145.13</v>
      </c>
      <c r="F19" s="61">
        <f t="shared" si="0"/>
        <v>145.13</v>
      </c>
    </row>
    <row r="20" spans="1:6" x14ac:dyDescent="0.2">
      <c r="A20" s="22"/>
      <c r="B20" s="5" t="s">
        <v>36</v>
      </c>
      <c r="C20" s="75" t="s">
        <v>37</v>
      </c>
      <c r="D20" s="39" t="s">
        <v>38</v>
      </c>
      <c r="E20" s="51">
        <v>7.98</v>
      </c>
      <c r="F20" s="61">
        <f t="shared" si="0"/>
        <v>7.98</v>
      </c>
    </row>
    <row r="21" spans="1:6" x14ac:dyDescent="0.2">
      <c r="A21" s="22"/>
      <c r="B21" s="5" t="s">
        <v>39</v>
      </c>
      <c r="C21" s="75" t="s">
        <v>37</v>
      </c>
      <c r="D21" s="84" t="s">
        <v>40</v>
      </c>
      <c r="E21" s="51">
        <v>2.29</v>
      </c>
      <c r="F21" s="61">
        <f t="shared" si="0"/>
        <v>2.29</v>
      </c>
    </row>
    <row r="22" spans="1:6" x14ac:dyDescent="0.2">
      <c r="A22" s="22"/>
      <c r="B22" s="5" t="s">
        <v>41</v>
      </c>
      <c r="C22" s="75" t="s">
        <v>37</v>
      </c>
      <c r="D22" s="84" t="s">
        <v>42</v>
      </c>
      <c r="E22" s="51">
        <v>5.3</v>
      </c>
      <c r="F22" s="61">
        <f t="shared" si="0"/>
        <v>5.3</v>
      </c>
    </row>
    <row r="23" spans="1:6" x14ac:dyDescent="0.2">
      <c r="A23" s="22"/>
      <c r="B23" s="5" t="s">
        <v>43</v>
      </c>
      <c r="C23" s="75" t="s">
        <v>37</v>
      </c>
      <c r="D23" s="39" t="s">
        <v>44</v>
      </c>
      <c r="E23" s="51">
        <v>2.76</v>
      </c>
      <c r="F23" s="61">
        <f t="shared" si="0"/>
        <v>2.76</v>
      </c>
    </row>
    <row r="24" spans="1:6" x14ac:dyDescent="0.2">
      <c r="A24" s="22"/>
      <c r="B24" s="5" t="s">
        <v>45</v>
      </c>
      <c r="C24" s="75" t="s">
        <v>37</v>
      </c>
      <c r="D24" s="85" t="s">
        <v>46</v>
      </c>
      <c r="E24" s="51">
        <v>2.76</v>
      </c>
      <c r="F24" s="61">
        <f t="shared" si="0"/>
        <v>2.76</v>
      </c>
    </row>
    <row r="25" spans="1:6" x14ac:dyDescent="0.2">
      <c r="A25" s="22"/>
      <c r="B25" s="5" t="s">
        <v>47</v>
      </c>
      <c r="C25" s="75" t="s">
        <v>37</v>
      </c>
      <c r="D25" s="39" t="s">
        <v>48</v>
      </c>
      <c r="E25" s="51">
        <v>1.19</v>
      </c>
      <c r="F25" s="61">
        <f t="shared" si="0"/>
        <v>1.19</v>
      </c>
    </row>
    <row r="26" spans="1:6" x14ac:dyDescent="0.2">
      <c r="A26" s="22"/>
      <c r="B26" s="5" t="s">
        <v>49</v>
      </c>
      <c r="C26" s="75" t="s">
        <v>37</v>
      </c>
      <c r="D26" s="86" t="s">
        <v>50</v>
      </c>
      <c r="E26" s="51">
        <v>2.29</v>
      </c>
      <c r="F26" s="61">
        <f t="shared" si="0"/>
        <v>2.29</v>
      </c>
    </row>
    <row r="27" spans="1:6" x14ac:dyDescent="0.2">
      <c r="A27" s="22"/>
      <c r="B27" s="5" t="s">
        <v>51</v>
      </c>
      <c r="C27" s="75" t="s">
        <v>37</v>
      </c>
      <c r="D27" s="86" t="s">
        <v>52</v>
      </c>
      <c r="E27" s="51">
        <v>3.47</v>
      </c>
      <c r="F27" s="61">
        <f t="shared" si="0"/>
        <v>3.47</v>
      </c>
    </row>
    <row r="28" spans="1:6" x14ac:dyDescent="0.2">
      <c r="A28" s="22"/>
      <c r="B28" s="5" t="s">
        <v>53</v>
      </c>
      <c r="C28" s="75" t="s">
        <v>37</v>
      </c>
      <c r="D28" s="39" t="s">
        <v>54</v>
      </c>
      <c r="E28" s="51">
        <v>7.11</v>
      </c>
      <c r="F28" s="61">
        <f t="shared" si="0"/>
        <v>7.11</v>
      </c>
    </row>
    <row r="29" spans="1:6" x14ac:dyDescent="0.2">
      <c r="A29" s="22"/>
      <c r="B29" s="5" t="s">
        <v>55</v>
      </c>
      <c r="C29" s="75" t="s">
        <v>37</v>
      </c>
      <c r="D29" s="39" t="s">
        <v>56</v>
      </c>
      <c r="E29" s="51">
        <v>2.1800000000000002</v>
      </c>
      <c r="F29" s="61">
        <f t="shared" si="0"/>
        <v>2.1800000000000002</v>
      </c>
    </row>
    <row r="30" spans="1:6" x14ac:dyDescent="0.2">
      <c r="A30" s="22"/>
      <c r="B30" s="5" t="s">
        <v>57</v>
      </c>
      <c r="C30" s="75" t="s">
        <v>22</v>
      </c>
      <c r="D30" s="86" t="s">
        <v>58</v>
      </c>
      <c r="E30" s="51">
        <v>0.65</v>
      </c>
      <c r="F30" s="61">
        <f t="shared" si="0"/>
        <v>0.65</v>
      </c>
    </row>
    <row r="31" spans="1:6" x14ac:dyDescent="0.2">
      <c r="A31" s="22"/>
      <c r="B31" s="5" t="s">
        <v>59</v>
      </c>
      <c r="C31" s="75" t="s">
        <v>22</v>
      </c>
      <c r="D31" s="86" t="s">
        <v>60</v>
      </c>
      <c r="E31" s="51">
        <v>253.97</v>
      </c>
      <c r="F31" s="61">
        <f t="shared" si="0"/>
        <v>253.97</v>
      </c>
    </row>
    <row r="32" spans="1:6" ht="25.5" x14ac:dyDescent="0.2">
      <c r="A32" s="22"/>
      <c r="B32" s="5" t="s">
        <v>61</v>
      </c>
      <c r="C32" s="75" t="s">
        <v>22</v>
      </c>
      <c r="D32" s="86" t="s">
        <v>62</v>
      </c>
      <c r="E32" s="51">
        <v>1436.74</v>
      </c>
      <c r="F32" s="61">
        <f t="shared" si="0"/>
        <v>1436.74</v>
      </c>
    </row>
    <row r="33" spans="1:6" ht="25.5" x14ac:dyDescent="0.2">
      <c r="A33" s="22"/>
      <c r="B33" s="5" t="s">
        <v>63</v>
      </c>
      <c r="C33" s="75" t="s">
        <v>22</v>
      </c>
      <c r="D33" s="86" t="s">
        <v>64</v>
      </c>
      <c r="E33" s="51">
        <v>217.69</v>
      </c>
      <c r="F33" s="61">
        <f t="shared" si="0"/>
        <v>217.69</v>
      </c>
    </row>
    <row r="34" spans="1:6" x14ac:dyDescent="0.2">
      <c r="A34" s="22"/>
      <c r="B34" s="5" t="s">
        <v>65</v>
      </c>
      <c r="C34" s="75" t="s">
        <v>22</v>
      </c>
      <c r="D34" s="86" t="s">
        <v>66</v>
      </c>
      <c r="E34" s="51">
        <v>435.38</v>
      </c>
      <c r="F34" s="61">
        <f t="shared" si="0"/>
        <v>435.38</v>
      </c>
    </row>
    <row r="35" spans="1:6" ht="25.5" x14ac:dyDescent="0.2">
      <c r="A35" s="22"/>
      <c r="B35" s="5" t="s">
        <v>67</v>
      </c>
      <c r="C35" s="75" t="s">
        <v>22</v>
      </c>
      <c r="D35" s="84" t="s">
        <v>68</v>
      </c>
      <c r="E35" s="51">
        <v>653.05999999999995</v>
      </c>
      <c r="F35" s="61">
        <f t="shared" si="0"/>
        <v>653.05999999999995</v>
      </c>
    </row>
    <row r="36" spans="1:6" x14ac:dyDescent="0.2">
      <c r="A36" s="22"/>
      <c r="B36" s="5" t="s">
        <v>69</v>
      </c>
      <c r="C36" s="75" t="s">
        <v>22</v>
      </c>
      <c r="D36" s="84" t="s">
        <v>70</v>
      </c>
      <c r="E36" s="51">
        <v>87.08</v>
      </c>
      <c r="F36" s="61">
        <f t="shared" si="0"/>
        <v>87.08</v>
      </c>
    </row>
    <row r="37" spans="1:6" x14ac:dyDescent="0.2">
      <c r="A37" s="22"/>
      <c r="B37" s="5" t="s">
        <v>71</v>
      </c>
      <c r="C37" s="75" t="s">
        <v>22</v>
      </c>
      <c r="D37" s="86" t="s">
        <v>72</v>
      </c>
      <c r="E37" s="51">
        <v>94.33</v>
      </c>
      <c r="F37" s="61">
        <f t="shared" si="0"/>
        <v>94.33</v>
      </c>
    </row>
    <row r="38" spans="1:6" x14ac:dyDescent="0.2">
      <c r="A38" s="22"/>
      <c r="B38" s="5" t="s">
        <v>73</v>
      </c>
      <c r="C38" s="75" t="s">
        <v>22</v>
      </c>
      <c r="D38" s="86" t="s">
        <v>74</v>
      </c>
      <c r="E38" s="51">
        <v>362.81</v>
      </c>
      <c r="F38" s="61">
        <f t="shared" si="0"/>
        <v>362.81</v>
      </c>
    </row>
    <row r="39" spans="1:6" x14ac:dyDescent="0.2">
      <c r="A39" s="22"/>
      <c r="B39" s="5" t="s">
        <v>75</v>
      </c>
      <c r="C39" s="75" t="s">
        <v>22</v>
      </c>
      <c r="D39" s="86" t="s">
        <v>76</v>
      </c>
      <c r="E39" s="51">
        <v>529.27</v>
      </c>
      <c r="F39" s="61">
        <f t="shared" si="0"/>
        <v>529.27</v>
      </c>
    </row>
    <row r="40" spans="1:6" x14ac:dyDescent="0.2">
      <c r="A40" s="22"/>
      <c r="B40" s="5" t="s">
        <v>77</v>
      </c>
      <c r="C40" s="75" t="s">
        <v>22</v>
      </c>
      <c r="D40" s="86" t="s">
        <v>78</v>
      </c>
      <c r="E40" s="51">
        <v>253.97</v>
      </c>
      <c r="F40" s="61">
        <f t="shared" si="0"/>
        <v>253.97</v>
      </c>
    </row>
    <row r="41" spans="1:6" x14ac:dyDescent="0.2">
      <c r="A41" s="22"/>
      <c r="B41" s="5" t="s">
        <v>79</v>
      </c>
      <c r="C41" s="75" t="s">
        <v>22</v>
      </c>
      <c r="D41" s="86" t="s">
        <v>80</v>
      </c>
      <c r="E41" s="51">
        <v>979.59</v>
      </c>
      <c r="F41" s="61">
        <f t="shared" si="0"/>
        <v>979.59</v>
      </c>
    </row>
    <row r="42" spans="1:6" x14ac:dyDescent="0.2">
      <c r="A42" s="22"/>
      <c r="B42" s="5" t="s">
        <v>81</v>
      </c>
      <c r="C42" s="75" t="s">
        <v>22</v>
      </c>
      <c r="D42" s="39" t="s">
        <v>82</v>
      </c>
      <c r="E42" s="51">
        <v>275.74</v>
      </c>
      <c r="F42" s="61">
        <f t="shared" si="0"/>
        <v>275.74</v>
      </c>
    </row>
    <row r="43" spans="1:6" x14ac:dyDescent="0.2">
      <c r="A43" s="22"/>
      <c r="B43" s="5" t="s">
        <v>83</v>
      </c>
      <c r="C43" s="75" t="s">
        <v>22</v>
      </c>
      <c r="D43" s="84" t="s">
        <v>84</v>
      </c>
      <c r="E43" s="51">
        <v>108.84</v>
      </c>
      <c r="F43" s="61">
        <f t="shared" si="0"/>
        <v>108.84</v>
      </c>
    </row>
    <row r="44" spans="1:6" x14ac:dyDescent="0.2">
      <c r="A44" s="22"/>
      <c r="B44" s="5" t="s">
        <v>85</v>
      </c>
      <c r="C44" s="75" t="s">
        <v>22</v>
      </c>
      <c r="D44" s="39" t="s">
        <v>86</v>
      </c>
      <c r="E44" s="51">
        <v>174.15</v>
      </c>
      <c r="F44" s="61">
        <f t="shared" si="0"/>
        <v>174.15</v>
      </c>
    </row>
    <row r="45" spans="1:6" x14ac:dyDescent="0.2">
      <c r="A45" s="22"/>
      <c r="B45" s="5" t="s">
        <v>87</v>
      </c>
      <c r="C45" s="75" t="s">
        <v>22</v>
      </c>
      <c r="D45" s="86" t="s">
        <v>88</v>
      </c>
      <c r="E45" s="51">
        <v>50.79</v>
      </c>
      <c r="F45" s="61">
        <f t="shared" si="0"/>
        <v>50.79</v>
      </c>
    </row>
    <row r="46" spans="1:6" x14ac:dyDescent="0.2">
      <c r="A46" s="22"/>
      <c r="B46" s="5" t="s">
        <v>89</v>
      </c>
      <c r="C46" s="75" t="s">
        <v>22</v>
      </c>
      <c r="D46" s="86" t="s">
        <v>90</v>
      </c>
      <c r="E46" s="51">
        <v>108.84</v>
      </c>
      <c r="F46" s="61">
        <f t="shared" si="0"/>
        <v>108.84</v>
      </c>
    </row>
    <row r="47" spans="1:6" x14ac:dyDescent="0.2">
      <c r="A47" s="22"/>
      <c r="B47" s="5" t="s">
        <v>91</v>
      </c>
      <c r="C47" s="75" t="s">
        <v>22</v>
      </c>
      <c r="D47" s="86" t="s">
        <v>92</v>
      </c>
      <c r="E47" s="51">
        <v>71.11</v>
      </c>
      <c r="F47" s="61">
        <f t="shared" si="0"/>
        <v>71.11</v>
      </c>
    </row>
    <row r="48" spans="1:6" x14ac:dyDescent="0.2">
      <c r="A48" s="22"/>
      <c r="B48" s="5" t="s">
        <v>93</v>
      </c>
      <c r="C48" s="75" t="s">
        <v>22</v>
      </c>
      <c r="D48" s="86" t="s">
        <v>94</v>
      </c>
      <c r="E48" s="51">
        <v>79.819999999999993</v>
      </c>
      <c r="F48" s="61">
        <f t="shared" si="0"/>
        <v>79.819999999999993</v>
      </c>
    </row>
    <row r="49" spans="1:6" x14ac:dyDescent="0.2">
      <c r="A49" s="22"/>
      <c r="B49" s="5" t="s">
        <v>95</v>
      </c>
      <c r="C49" s="75" t="s">
        <v>22</v>
      </c>
      <c r="D49" s="86" t="s">
        <v>96</v>
      </c>
      <c r="E49" s="51">
        <v>94.33</v>
      </c>
      <c r="F49" s="61">
        <f t="shared" si="0"/>
        <v>94.33</v>
      </c>
    </row>
    <row r="50" spans="1:6" x14ac:dyDescent="0.2">
      <c r="A50" s="22"/>
      <c r="B50" s="5" t="s">
        <v>97</v>
      </c>
      <c r="C50" s="75" t="s">
        <v>22</v>
      </c>
      <c r="D50" s="86" t="s">
        <v>98</v>
      </c>
      <c r="E50" s="51">
        <v>80.86</v>
      </c>
      <c r="F50" s="61">
        <f t="shared" si="0"/>
        <v>80.86</v>
      </c>
    </row>
    <row r="51" spans="1:6" x14ac:dyDescent="0.2">
      <c r="A51" s="22"/>
      <c r="B51" s="5" t="s">
        <v>99</v>
      </c>
      <c r="C51" s="75" t="s">
        <v>22</v>
      </c>
      <c r="D51" s="86" t="s">
        <v>100</v>
      </c>
      <c r="E51" s="51">
        <v>43.76</v>
      </c>
      <c r="F51" s="61">
        <f t="shared" si="0"/>
        <v>43.76</v>
      </c>
    </row>
    <row r="52" spans="1:6" x14ac:dyDescent="0.2">
      <c r="A52" s="22"/>
      <c r="B52" s="5" t="s">
        <v>101</v>
      </c>
      <c r="C52" s="75" t="s">
        <v>22</v>
      </c>
      <c r="D52" s="39" t="s">
        <v>102</v>
      </c>
      <c r="E52" s="51">
        <v>38.46</v>
      </c>
      <c r="F52" s="61">
        <f t="shared" si="0"/>
        <v>38.46</v>
      </c>
    </row>
    <row r="53" spans="1:6" x14ac:dyDescent="0.2">
      <c r="A53" s="22"/>
      <c r="B53" s="5" t="s">
        <v>103</v>
      </c>
      <c r="C53" s="75" t="s">
        <v>22</v>
      </c>
      <c r="D53" s="39" t="s">
        <v>104</v>
      </c>
      <c r="E53" s="51">
        <v>46.08</v>
      </c>
      <c r="F53" s="61">
        <f t="shared" si="0"/>
        <v>46.08</v>
      </c>
    </row>
    <row r="54" spans="1:6" x14ac:dyDescent="0.2">
      <c r="A54" s="22"/>
      <c r="B54" s="5" t="s">
        <v>105</v>
      </c>
      <c r="C54" s="75" t="s">
        <v>22</v>
      </c>
      <c r="D54" s="39" t="s">
        <v>106</v>
      </c>
      <c r="E54" s="51">
        <v>55.48</v>
      </c>
      <c r="F54" s="61">
        <f t="shared" si="0"/>
        <v>55.48</v>
      </c>
    </row>
    <row r="55" spans="1:6" x14ac:dyDescent="0.2">
      <c r="A55" s="22"/>
      <c r="B55" s="5" t="s">
        <v>107</v>
      </c>
      <c r="C55" s="133" t="s">
        <v>22</v>
      </c>
      <c r="D55" s="87" t="s">
        <v>108</v>
      </c>
      <c r="E55" s="51">
        <v>60.44</v>
      </c>
      <c r="F55" s="61">
        <f t="shared" si="0"/>
        <v>60.44</v>
      </c>
    </row>
    <row r="56" spans="1:6" x14ac:dyDescent="0.2">
      <c r="A56" s="22"/>
      <c r="B56" s="5" t="s">
        <v>109</v>
      </c>
      <c r="C56" s="75" t="s">
        <v>22</v>
      </c>
      <c r="D56" s="39" t="s">
        <v>110</v>
      </c>
      <c r="E56" s="51">
        <v>4465.8599999999997</v>
      </c>
      <c r="F56" s="61">
        <f t="shared" si="0"/>
        <v>4465.8599999999997</v>
      </c>
    </row>
    <row r="57" spans="1:6" x14ac:dyDescent="0.2">
      <c r="A57" s="22"/>
      <c r="B57" s="5" t="s">
        <v>111</v>
      </c>
      <c r="C57" s="134" t="s">
        <v>22</v>
      </c>
      <c r="D57" s="88" t="s">
        <v>112</v>
      </c>
      <c r="E57" s="70">
        <v>3820.08</v>
      </c>
      <c r="F57" s="61">
        <f t="shared" si="0"/>
        <v>3820.08</v>
      </c>
    </row>
    <row r="58" spans="1:6" x14ac:dyDescent="0.2">
      <c r="A58" s="22"/>
      <c r="B58" s="5" t="s">
        <v>113</v>
      </c>
      <c r="C58" s="133" t="s">
        <v>22</v>
      </c>
      <c r="D58" s="87" t="s">
        <v>114</v>
      </c>
      <c r="E58" s="51">
        <v>4124.71</v>
      </c>
      <c r="F58" s="61">
        <f t="shared" si="0"/>
        <v>4124.71</v>
      </c>
    </row>
    <row r="59" spans="1:6" x14ac:dyDescent="0.2">
      <c r="A59" s="22"/>
      <c r="B59" s="5" t="s">
        <v>115</v>
      </c>
      <c r="C59" s="133" t="s">
        <v>22</v>
      </c>
      <c r="D59" s="87" t="s">
        <v>116</v>
      </c>
      <c r="E59" s="51">
        <v>4465.8599999999997</v>
      </c>
      <c r="F59" s="61">
        <f t="shared" si="0"/>
        <v>4465.8599999999997</v>
      </c>
    </row>
    <row r="60" spans="1:6" x14ac:dyDescent="0.2">
      <c r="A60" s="22"/>
      <c r="B60" s="5" t="s">
        <v>117</v>
      </c>
      <c r="C60" s="133" t="s">
        <v>22</v>
      </c>
      <c r="D60" s="87" t="s">
        <v>118</v>
      </c>
      <c r="E60" s="51">
        <v>5557.49</v>
      </c>
      <c r="F60" s="61">
        <f t="shared" si="0"/>
        <v>5557.49</v>
      </c>
    </row>
    <row r="61" spans="1:6" x14ac:dyDescent="0.2">
      <c r="A61" s="22"/>
      <c r="B61" s="5" t="s">
        <v>119</v>
      </c>
      <c r="C61" s="133" t="s">
        <v>22</v>
      </c>
      <c r="D61" s="87" t="s">
        <v>120</v>
      </c>
      <c r="E61" s="51">
        <v>6189.94</v>
      </c>
      <c r="F61" s="61">
        <f t="shared" si="0"/>
        <v>6189.94</v>
      </c>
    </row>
    <row r="62" spans="1:6" x14ac:dyDescent="0.2">
      <c r="A62" s="22"/>
      <c r="B62" s="5" t="s">
        <v>121</v>
      </c>
      <c r="C62" s="133" t="s">
        <v>22</v>
      </c>
      <c r="D62" s="87" t="s">
        <v>122</v>
      </c>
      <c r="E62" s="51">
        <v>8.42</v>
      </c>
      <c r="F62" s="61">
        <f t="shared" si="0"/>
        <v>8.42</v>
      </c>
    </row>
    <row r="63" spans="1:6" x14ac:dyDescent="0.2">
      <c r="A63" s="22"/>
      <c r="B63" s="5" t="s">
        <v>123</v>
      </c>
      <c r="C63" s="133" t="s">
        <v>22</v>
      </c>
      <c r="D63" s="87" t="s">
        <v>124</v>
      </c>
      <c r="E63" s="51">
        <v>20.9</v>
      </c>
      <c r="F63" s="61">
        <f t="shared" si="0"/>
        <v>20.9</v>
      </c>
    </row>
    <row r="64" spans="1:6" x14ac:dyDescent="0.2">
      <c r="A64" s="22"/>
      <c r="B64" s="5" t="s">
        <v>125</v>
      </c>
      <c r="C64" s="133" t="s">
        <v>22</v>
      </c>
      <c r="D64" s="87" t="s">
        <v>126</v>
      </c>
      <c r="E64" s="51">
        <v>20.9</v>
      </c>
      <c r="F64" s="61">
        <f t="shared" si="0"/>
        <v>20.9</v>
      </c>
    </row>
    <row r="65" spans="1:6" x14ac:dyDescent="0.2">
      <c r="A65" s="22"/>
      <c r="B65" s="5" t="s">
        <v>127</v>
      </c>
      <c r="C65" s="133" t="s">
        <v>22</v>
      </c>
      <c r="D65" s="87" t="s">
        <v>128</v>
      </c>
      <c r="E65" s="51">
        <v>20.9</v>
      </c>
      <c r="F65" s="61">
        <f t="shared" si="0"/>
        <v>20.9</v>
      </c>
    </row>
    <row r="66" spans="1:6" x14ac:dyDescent="0.2">
      <c r="A66" s="22"/>
      <c r="B66" s="5" t="s">
        <v>129</v>
      </c>
      <c r="C66" s="133" t="s">
        <v>22</v>
      </c>
      <c r="D66" s="87" t="s">
        <v>130</v>
      </c>
      <c r="E66" s="51">
        <v>30.65</v>
      </c>
      <c r="F66" s="61">
        <f t="shared" si="0"/>
        <v>30.65</v>
      </c>
    </row>
    <row r="67" spans="1:6" x14ac:dyDescent="0.2">
      <c r="B67" s="5" t="s">
        <v>131</v>
      </c>
      <c r="C67" s="133" t="s">
        <v>22</v>
      </c>
      <c r="D67" s="87" t="s">
        <v>132</v>
      </c>
      <c r="E67" s="51">
        <v>166.89</v>
      </c>
      <c r="F67" s="61">
        <f t="shared" si="0"/>
        <v>166.89</v>
      </c>
    </row>
    <row r="68" spans="1:6" x14ac:dyDescent="0.2">
      <c r="B68" s="5" t="s">
        <v>133</v>
      </c>
      <c r="C68" s="133" t="s">
        <v>22</v>
      </c>
      <c r="D68" s="87" t="s">
        <v>134</v>
      </c>
      <c r="E68" s="51">
        <v>288.51</v>
      </c>
      <c r="F68" s="61">
        <f t="shared" si="0"/>
        <v>288.51</v>
      </c>
    </row>
    <row r="69" spans="1:6" x14ac:dyDescent="0.2">
      <c r="B69" s="5" t="s">
        <v>135</v>
      </c>
      <c r="C69" s="133" t="s">
        <v>22</v>
      </c>
      <c r="D69" s="87" t="s">
        <v>136</v>
      </c>
      <c r="E69" s="51">
        <v>300.12</v>
      </c>
      <c r="F69" s="61">
        <f t="shared" si="0"/>
        <v>300.12</v>
      </c>
    </row>
    <row r="70" spans="1:6" x14ac:dyDescent="0.2">
      <c r="B70" s="5" t="s">
        <v>137</v>
      </c>
      <c r="C70" s="133" t="s">
        <v>22</v>
      </c>
      <c r="D70" s="87" t="s">
        <v>138</v>
      </c>
      <c r="E70" s="51">
        <v>376.83</v>
      </c>
      <c r="F70" s="61">
        <f t="shared" si="0"/>
        <v>376.83</v>
      </c>
    </row>
    <row r="71" spans="1:6" x14ac:dyDescent="0.2">
      <c r="B71" s="5" t="s">
        <v>139</v>
      </c>
      <c r="C71" s="133" t="s">
        <v>22</v>
      </c>
      <c r="D71" s="87" t="s">
        <v>140</v>
      </c>
      <c r="E71" s="51">
        <v>496.85</v>
      </c>
      <c r="F71" s="61">
        <f t="shared" si="0"/>
        <v>496.85</v>
      </c>
    </row>
    <row r="72" spans="1:6" x14ac:dyDescent="0.2">
      <c r="B72" s="5" t="s">
        <v>141</v>
      </c>
      <c r="C72" s="133" t="s">
        <v>22</v>
      </c>
      <c r="D72" s="87" t="s">
        <v>142</v>
      </c>
      <c r="E72" s="51">
        <v>542.33000000000004</v>
      </c>
      <c r="F72" s="61">
        <f t="shared" si="0"/>
        <v>542.33000000000004</v>
      </c>
    </row>
    <row r="73" spans="1:6" x14ac:dyDescent="0.2">
      <c r="B73" s="5" t="s">
        <v>143</v>
      </c>
      <c r="C73" s="133" t="s">
        <v>22</v>
      </c>
      <c r="D73" s="87" t="s">
        <v>144</v>
      </c>
      <c r="E73" s="51">
        <v>163.27000000000001</v>
      </c>
      <c r="F73" s="61">
        <f t="shared" si="0"/>
        <v>163.27000000000001</v>
      </c>
    </row>
    <row r="74" spans="1:6" x14ac:dyDescent="0.2">
      <c r="B74" s="5" t="s">
        <v>145</v>
      </c>
      <c r="C74" s="133" t="s">
        <v>22</v>
      </c>
      <c r="D74" s="87" t="s">
        <v>146</v>
      </c>
      <c r="E74" s="51">
        <v>142.05000000000001</v>
      </c>
      <c r="F74" s="61">
        <f t="shared" si="0"/>
        <v>142.05000000000001</v>
      </c>
    </row>
    <row r="75" spans="1:6" x14ac:dyDescent="0.2">
      <c r="B75" s="5" t="s">
        <v>147</v>
      </c>
      <c r="C75" s="133" t="s">
        <v>22</v>
      </c>
      <c r="D75" s="87" t="s">
        <v>148</v>
      </c>
      <c r="E75" s="51">
        <v>321.13</v>
      </c>
      <c r="F75" s="61">
        <f t="shared" si="0"/>
        <v>321.13</v>
      </c>
    </row>
    <row r="76" spans="1:6" x14ac:dyDescent="0.2">
      <c r="B76" s="5" t="s">
        <v>149</v>
      </c>
      <c r="C76" s="133" t="s">
        <v>22</v>
      </c>
      <c r="D76" s="87" t="s">
        <v>150</v>
      </c>
      <c r="E76" s="51">
        <v>41.45</v>
      </c>
      <c r="F76" s="61">
        <f t="shared" si="0"/>
        <v>41.45</v>
      </c>
    </row>
    <row r="77" spans="1:6" x14ac:dyDescent="0.2">
      <c r="B77" s="5" t="s">
        <v>151</v>
      </c>
      <c r="C77" s="133" t="s">
        <v>22</v>
      </c>
      <c r="D77" s="87" t="s">
        <v>152</v>
      </c>
      <c r="E77" s="51">
        <v>616.78</v>
      </c>
      <c r="F77" s="61">
        <f t="shared" si="0"/>
        <v>616.78</v>
      </c>
    </row>
    <row r="78" spans="1:6" ht="25.5" x14ac:dyDescent="0.2">
      <c r="B78" s="5" t="s">
        <v>153</v>
      </c>
      <c r="C78" s="133" t="s">
        <v>22</v>
      </c>
      <c r="D78" s="87" t="s">
        <v>154</v>
      </c>
      <c r="E78" s="51">
        <v>737.53</v>
      </c>
      <c r="F78" s="61">
        <f t="shared" si="0"/>
        <v>737.53</v>
      </c>
    </row>
    <row r="79" spans="1:6" x14ac:dyDescent="0.2">
      <c r="B79" s="5" t="s">
        <v>155</v>
      </c>
      <c r="C79" s="133" t="s">
        <v>22</v>
      </c>
      <c r="D79" s="87" t="s">
        <v>156</v>
      </c>
      <c r="E79" s="51">
        <v>237.28</v>
      </c>
      <c r="F79" s="61">
        <f t="shared" si="0"/>
        <v>237.28</v>
      </c>
    </row>
    <row r="80" spans="1:6" x14ac:dyDescent="0.2">
      <c r="B80" s="5" t="s">
        <v>157</v>
      </c>
      <c r="C80" s="133" t="s">
        <v>22</v>
      </c>
      <c r="D80" s="87" t="s">
        <v>158</v>
      </c>
      <c r="E80" s="51">
        <v>157.78</v>
      </c>
      <c r="F80" s="61">
        <f t="shared" si="0"/>
        <v>157.78</v>
      </c>
    </row>
    <row r="81" spans="2:6" x14ac:dyDescent="0.2">
      <c r="B81" s="5" t="s">
        <v>159</v>
      </c>
      <c r="C81" s="133" t="s">
        <v>22</v>
      </c>
      <c r="D81" s="87" t="s">
        <v>160</v>
      </c>
      <c r="E81" s="51">
        <v>1599.03</v>
      </c>
      <c r="F81" s="61">
        <f t="shared" si="0"/>
        <v>1599.03</v>
      </c>
    </row>
    <row r="82" spans="2:6" x14ac:dyDescent="0.2">
      <c r="B82" s="5" t="s">
        <v>161</v>
      </c>
      <c r="C82" s="133" t="s">
        <v>22</v>
      </c>
      <c r="D82" s="87" t="s">
        <v>162</v>
      </c>
      <c r="E82" s="51">
        <v>648.49</v>
      </c>
      <c r="F82" s="61">
        <f t="shared" ref="F82:F103" si="1">E82*(1-G$12)</f>
        <v>648.49</v>
      </c>
    </row>
    <row r="83" spans="2:6" x14ac:dyDescent="0.2">
      <c r="B83" s="5" t="s">
        <v>163</v>
      </c>
      <c r="C83" s="133" t="s">
        <v>22</v>
      </c>
      <c r="D83" s="87" t="s">
        <v>164</v>
      </c>
      <c r="E83" s="51">
        <v>52.13</v>
      </c>
      <c r="F83" s="61">
        <f t="shared" si="1"/>
        <v>52.13</v>
      </c>
    </row>
    <row r="84" spans="2:6" x14ac:dyDescent="0.2">
      <c r="B84" s="5" t="s">
        <v>165</v>
      </c>
      <c r="C84" s="133" t="s">
        <v>22</v>
      </c>
      <c r="D84" s="87" t="s">
        <v>166</v>
      </c>
      <c r="E84" s="51">
        <v>408.89</v>
      </c>
      <c r="F84" s="61">
        <f t="shared" si="1"/>
        <v>408.89</v>
      </c>
    </row>
    <row r="85" spans="2:6" x14ac:dyDescent="0.2">
      <c r="B85" s="5" t="s">
        <v>167</v>
      </c>
      <c r="C85" s="133" t="s">
        <v>22</v>
      </c>
      <c r="D85" s="87" t="s">
        <v>168</v>
      </c>
      <c r="E85" s="51">
        <v>263.18</v>
      </c>
      <c r="F85" s="61">
        <f t="shared" si="1"/>
        <v>263.18</v>
      </c>
    </row>
    <row r="86" spans="2:6" x14ac:dyDescent="0.2">
      <c r="B86" s="5" t="s">
        <v>169</v>
      </c>
      <c r="C86" s="133" t="s">
        <v>22</v>
      </c>
      <c r="D86" s="87" t="s">
        <v>170</v>
      </c>
      <c r="E86" s="51">
        <v>2.61</v>
      </c>
      <c r="F86" s="61">
        <f t="shared" si="1"/>
        <v>2.61</v>
      </c>
    </row>
    <row r="87" spans="2:6" x14ac:dyDescent="0.2">
      <c r="B87" s="5" t="s">
        <v>171</v>
      </c>
      <c r="C87" s="133" t="s">
        <v>22</v>
      </c>
      <c r="D87" s="87" t="s">
        <v>172</v>
      </c>
      <c r="E87" s="51">
        <v>4.21</v>
      </c>
      <c r="F87" s="61">
        <f t="shared" si="1"/>
        <v>4.21</v>
      </c>
    </row>
    <row r="88" spans="2:6" x14ac:dyDescent="0.2">
      <c r="B88" s="5" t="s">
        <v>173</v>
      </c>
      <c r="C88" s="133" t="s">
        <v>22</v>
      </c>
      <c r="D88" s="87" t="s">
        <v>174</v>
      </c>
      <c r="E88" s="51">
        <v>6.17</v>
      </c>
      <c r="F88" s="61">
        <f t="shared" si="1"/>
        <v>6.17</v>
      </c>
    </row>
    <row r="89" spans="2:6" x14ac:dyDescent="0.2">
      <c r="B89" s="5" t="s">
        <v>175</v>
      </c>
      <c r="C89" s="133" t="s">
        <v>22</v>
      </c>
      <c r="D89" s="87" t="s">
        <v>176</v>
      </c>
      <c r="E89" s="51">
        <v>100.01</v>
      </c>
      <c r="F89" s="61">
        <f t="shared" si="1"/>
        <v>100.01</v>
      </c>
    </row>
    <row r="90" spans="2:6" x14ac:dyDescent="0.2">
      <c r="B90" s="5" t="s">
        <v>177</v>
      </c>
      <c r="C90" s="133" t="s">
        <v>22</v>
      </c>
      <c r="D90" s="87" t="s">
        <v>178</v>
      </c>
      <c r="E90" s="51">
        <v>146.87</v>
      </c>
      <c r="F90" s="61">
        <f t="shared" si="1"/>
        <v>146.87</v>
      </c>
    </row>
    <row r="91" spans="2:6" x14ac:dyDescent="0.2">
      <c r="B91" s="5" t="s">
        <v>179</v>
      </c>
      <c r="C91" s="133" t="s">
        <v>22</v>
      </c>
      <c r="D91" s="87" t="s">
        <v>180</v>
      </c>
      <c r="E91" s="51">
        <v>235.61</v>
      </c>
      <c r="F91" s="61">
        <f t="shared" si="1"/>
        <v>235.61</v>
      </c>
    </row>
    <row r="92" spans="2:6" x14ac:dyDescent="0.2">
      <c r="B92" s="5" t="s">
        <v>181</v>
      </c>
      <c r="C92" s="133" t="s">
        <v>22</v>
      </c>
      <c r="D92" s="87" t="s">
        <v>182</v>
      </c>
      <c r="E92" s="51">
        <v>258.61</v>
      </c>
      <c r="F92" s="61">
        <f t="shared" si="1"/>
        <v>258.61</v>
      </c>
    </row>
    <row r="93" spans="2:6" x14ac:dyDescent="0.2">
      <c r="B93" s="5" t="s">
        <v>183</v>
      </c>
      <c r="C93" s="133" t="s">
        <v>22</v>
      </c>
      <c r="D93" s="87" t="s">
        <v>184</v>
      </c>
      <c r="E93" s="51">
        <v>364.16</v>
      </c>
      <c r="F93" s="61">
        <f t="shared" si="1"/>
        <v>364.16</v>
      </c>
    </row>
    <row r="94" spans="2:6" x14ac:dyDescent="0.2">
      <c r="B94" s="5" t="s">
        <v>185</v>
      </c>
      <c r="C94" s="133" t="s">
        <v>22</v>
      </c>
      <c r="D94" s="87" t="s">
        <v>186</v>
      </c>
      <c r="E94" s="51">
        <v>234.26</v>
      </c>
      <c r="F94" s="61">
        <f t="shared" si="1"/>
        <v>234.26</v>
      </c>
    </row>
    <row r="95" spans="2:6" x14ac:dyDescent="0.2">
      <c r="B95" s="5" t="s">
        <v>187</v>
      </c>
      <c r="C95" s="133" t="s">
        <v>22</v>
      </c>
      <c r="D95" s="87" t="s">
        <v>188</v>
      </c>
      <c r="E95" s="51">
        <v>337.63</v>
      </c>
      <c r="F95" s="61">
        <f t="shared" si="1"/>
        <v>337.63</v>
      </c>
    </row>
    <row r="96" spans="2:6" x14ac:dyDescent="0.2">
      <c r="B96" s="5" t="s">
        <v>189</v>
      </c>
      <c r="C96" s="133" t="s">
        <v>22</v>
      </c>
      <c r="D96" s="87" t="s">
        <v>190</v>
      </c>
      <c r="E96" s="51">
        <v>527.96</v>
      </c>
      <c r="F96" s="61">
        <f t="shared" si="1"/>
        <v>527.96</v>
      </c>
    </row>
    <row r="97" spans="2:6" x14ac:dyDescent="0.2">
      <c r="B97" s="5" t="s">
        <v>191</v>
      </c>
      <c r="C97" s="133" t="s">
        <v>22</v>
      </c>
      <c r="D97" s="87" t="s">
        <v>192</v>
      </c>
      <c r="E97" s="51">
        <v>697.43</v>
      </c>
      <c r="F97" s="61">
        <f t="shared" si="1"/>
        <v>697.43</v>
      </c>
    </row>
    <row r="98" spans="2:6" x14ac:dyDescent="0.2">
      <c r="B98" s="5" t="s">
        <v>193</v>
      </c>
      <c r="C98" s="133" t="s">
        <v>22</v>
      </c>
      <c r="D98" s="87" t="s">
        <v>194</v>
      </c>
      <c r="E98" s="51">
        <v>984.64</v>
      </c>
      <c r="F98" s="61">
        <f t="shared" si="1"/>
        <v>984.64</v>
      </c>
    </row>
    <row r="99" spans="2:6" x14ac:dyDescent="0.2">
      <c r="B99" s="5" t="s">
        <v>195</v>
      </c>
      <c r="C99" s="133" t="s">
        <v>22</v>
      </c>
      <c r="D99" s="87" t="s">
        <v>196</v>
      </c>
      <c r="E99" s="51">
        <v>65.89</v>
      </c>
      <c r="F99" s="61">
        <f t="shared" si="1"/>
        <v>65.89</v>
      </c>
    </row>
    <row r="100" spans="2:6" x14ac:dyDescent="0.2">
      <c r="B100" s="5" t="s">
        <v>197</v>
      </c>
      <c r="C100" s="133" t="s">
        <v>22</v>
      </c>
      <c r="D100" s="87" t="s">
        <v>198</v>
      </c>
      <c r="E100" s="51">
        <v>65.89</v>
      </c>
      <c r="F100" s="61">
        <f t="shared" si="1"/>
        <v>65.89</v>
      </c>
    </row>
    <row r="101" spans="2:6" x14ac:dyDescent="0.2">
      <c r="B101" s="5" t="s">
        <v>199</v>
      </c>
      <c r="C101" s="133" t="s">
        <v>22</v>
      </c>
      <c r="D101" s="87" t="s">
        <v>200</v>
      </c>
      <c r="E101" s="51">
        <v>67.89</v>
      </c>
      <c r="F101" s="61">
        <f t="shared" si="1"/>
        <v>67.89</v>
      </c>
    </row>
    <row r="102" spans="2:6" x14ac:dyDescent="0.2">
      <c r="B102" s="5" t="s">
        <v>201</v>
      </c>
      <c r="C102" s="133" t="s">
        <v>22</v>
      </c>
      <c r="D102" s="89" t="s">
        <v>202</v>
      </c>
      <c r="E102" s="71">
        <v>71.47</v>
      </c>
      <c r="F102" s="61">
        <f t="shared" si="1"/>
        <v>71.47</v>
      </c>
    </row>
    <row r="103" spans="2:6" ht="15" thickBot="1" x14ac:dyDescent="0.25">
      <c r="B103" s="7" t="s">
        <v>203</v>
      </c>
      <c r="C103" s="76" t="s">
        <v>22</v>
      </c>
      <c r="D103" s="90" t="s">
        <v>204</v>
      </c>
      <c r="E103" s="52">
        <v>71.47</v>
      </c>
      <c r="F103" s="62">
        <f t="shared" si="1"/>
        <v>71.47</v>
      </c>
    </row>
  </sheetData>
  <sheetProtection algorithmName="SHA-512" hashValue="Zl7/15Gvt5aO/LO/IreTWeMEeo2dJULH+WsIIafnRDczcIdhpW5cyRZ9Upkwwbi2oJv65xbMwfFsVBLCbK9ypA==" saltValue="mx3m3cyCPmGkPXwndoROzA==" spinCount="100000" sheet="1" objects="1" scenarios="1"/>
  <mergeCells count="3">
    <mergeCell ref="B1:E1"/>
    <mergeCell ref="B5:E5"/>
    <mergeCell ref="B11:E11"/>
  </mergeCells>
  <phoneticPr fontId="40" type="noConversion"/>
  <pageMargins left="0.31496062992125984" right="0.31496062992125984" top="0.35433070866141736"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7040D-4433-48CD-A8C6-271001F9EF4B}">
  <dimension ref="A1:F57"/>
  <sheetViews>
    <sheetView zoomScaleNormal="100" workbookViewId="0">
      <selection activeCell="F7" sqref="F7"/>
    </sheetView>
  </sheetViews>
  <sheetFormatPr baseColWidth="10" defaultColWidth="8.625" defaultRowHeight="14.25" x14ac:dyDescent="0.2"/>
  <cols>
    <col min="1" max="1" width="11" customWidth="1"/>
    <col min="2" max="2" width="6.125" customWidth="1"/>
    <col min="3" max="3" width="5.75" bestFit="1" customWidth="1"/>
    <col min="4" max="4" width="44" style="91" customWidth="1"/>
    <col min="5" max="5" width="10.375" style="91" customWidth="1"/>
    <col min="6" max="6" width="10.875" customWidth="1"/>
    <col min="7" max="257" width="11" customWidth="1"/>
  </cols>
  <sheetData>
    <row r="1" spans="1:6" ht="24.75" customHeight="1" x14ac:dyDescent="0.35">
      <c r="A1" s="22"/>
      <c r="B1" s="159"/>
      <c r="C1" s="159"/>
      <c r="D1" s="159"/>
      <c r="E1" s="159"/>
      <c r="F1" s="159"/>
    </row>
    <row r="2" spans="1:6" x14ac:dyDescent="0.2">
      <c r="A2" s="22"/>
    </row>
    <row r="3" spans="1:6" ht="21" x14ac:dyDescent="0.2">
      <c r="A3" s="22"/>
      <c r="B3" s="18" t="s">
        <v>205</v>
      </c>
      <c r="C3" s="10"/>
      <c r="D3" s="78"/>
      <c r="E3" s="78"/>
      <c r="F3" s="11"/>
    </row>
    <row r="4" spans="1:6" ht="15.6" customHeight="1" x14ac:dyDescent="0.2">
      <c r="A4" s="22"/>
      <c r="B4" s="58" t="s">
        <v>206</v>
      </c>
      <c r="C4" s="21"/>
      <c r="D4" s="92"/>
      <c r="E4" s="92"/>
      <c r="F4" s="19"/>
    </row>
    <row r="5" spans="1:6" x14ac:dyDescent="0.2">
      <c r="A5" s="22"/>
      <c r="B5" s="25" t="s">
        <v>207</v>
      </c>
      <c r="C5" s="26"/>
      <c r="D5" s="94"/>
      <c r="E5" s="94"/>
      <c r="F5" s="27"/>
    </row>
    <row r="6" spans="1:6" x14ac:dyDescent="0.2">
      <c r="A6" s="22"/>
      <c r="B6" s="12" t="s">
        <v>4</v>
      </c>
      <c r="C6" s="12" t="s">
        <v>5</v>
      </c>
      <c r="D6" s="12" t="s">
        <v>6</v>
      </c>
      <c r="E6" s="12" t="s">
        <v>7</v>
      </c>
      <c r="F6" s="12" t="s">
        <v>208</v>
      </c>
    </row>
    <row r="7" spans="1:6" x14ac:dyDescent="0.2">
      <c r="A7" s="22"/>
      <c r="B7" s="4" t="s">
        <v>209</v>
      </c>
      <c r="C7" s="74" t="s">
        <v>22</v>
      </c>
      <c r="D7" s="95" t="s">
        <v>210</v>
      </c>
      <c r="E7" s="136">
        <v>161.25</v>
      </c>
      <c r="F7" s="138"/>
    </row>
    <row r="8" spans="1:6" x14ac:dyDescent="0.2">
      <c r="A8" s="22"/>
      <c r="B8" s="5" t="s">
        <v>211</v>
      </c>
      <c r="C8" s="75" t="s">
        <v>22</v>
      </c>
      <c r="D8" s="96" t="s">
        <v>212</v>
      </c>
      <c r="E8" s="137">
        <v>161.25</v>
      </c>
      <c r="F8" s="139"/>
    </row>
    <row r="9" spans="1:6" x14ac:dyDescent="0.2">
      <c r="A9" s="22"/>
      <c r="B9" s="5" t="s">
        <v>213</v>
      </c>
      <c r="C9" s="75" t="s">
        <v>22</v>
      </c>
      <c r="D9" s="96" t="s">
        <v>214</v>
      </c>
      <c r="E9" s="137">
        <v>161.25</v>
      </c>
      <c r="F9" s="139"/>
    </row>
    <row r="10" spans="1:6" x14ac:dyDescent="0.2">
      <c r="A10" s="22"/>
      <c r="B10" s="5" t="s">
        <v>215</v>
      </c>
      <c r="C10" s="75" t="s">
        <v>22</v>
      </c>
      <c r="D10" s="96" t="s">
        <v>216</v>
      </c>
      <c r="E10" s="137">
        <v>161.25</v>
      </c>
      <c r="F10" s="139"/>
    </row>
    <row r="11" spans="1:6" x14ac:dyDescent="0.2">
      <c r="A11" s="22"/>
      <c r="B11" s="5" t="s">
        <v>217</v>
      </c>
      <c r="C11" s="75" t="s">
        <v>22</v>
      </c>
      <c r="D11" s="96" t="s">
        <v>218</v>
      </c>
      <c r="E11" s="137">
        <v>161.25</v>
      </c>
      <c r="F11" s="139"/>
    </row>
    <row r="12" spans="1:6" x14ac:dyDescent="0.2">
      <c r="A12" s="22"/>
      <c r="B12" s="5" t="s">
        <v>219</v>
      </c>
      <c r="C12" s="75" t="s">
        <v>22</v>
      </c>
      <c r="D12" s="96" t="s">
        <v>220</v>
      </c>
      <c r="E12" s="137">
        <v>161.25</v>
      </c>
      <c r="F12" s="139"/>
    </row>
    <row r="13" spans="1:6" x14ac:dyDescent="0.2">
      <c r="A13" s="22"/>
      <c r="B13" s="5" t="s">
        <v>221</v>
      </c>
      <c r="C13" s="75" t="s">
        <v>22</v>
      </c>
      <c r="D13" s="96" t="s">
        <v>222</v>
      </c>
      <c r="E13" s="137">
        <v>161.25</v>
      </c>
      <c r="F13" s="139"/>
    </row>
    <row r="14" spans="1:6" x14ac:dyDescent="0.2">
      <c r="A14" s="22"/>
      <c r="B14" s="5" t="s">
        <v>223</v>
      </c>
      <c r="C14" s="75" t="s">
        <v>22</v>
      </c>
      <c r="D14" s="96" t="s">
        <v>224</v>
      </c>
      <c r="E14" s="137">
        <v>322.5</v>
      </c>
      <c r="F14" s="139"/>
    </row>
    <row r="15" spans="1:6" x14ac:dyDescent="0.2">
      <c r="A15" s="22"/>
      <c r="B15" s="5" t="s">
        <v>225</v>
      </c>
      <c r="C15" s="75" t="s">
        <v>22</v>
      </c>
      <c r="D15" s="97" t="s">
        <v>226</v>
      </c>
      <c r="E15" s="137">
        <v>161.25</v>
      </c>
      <c r="F15" s="139"/>
    </row>
    <row r="16" spans="1:6" x14ac:dyDescent="0.2">
      <c r="A16" s="22"/>
      <c r="B16" s="5" t="s">
        <v>227</v>
      </c>
      <c r="C16" s="75" t="s">
        <v>22</v>
      </c>
      <c r="D16" s="98" t="s">
        <v>228</v>
      </c>
      <c r="E16" s="72">
        <v>161.25</v>
      </c>
      <c r="F16" s="140"/>
    </row>
    <row r="17" spans="1:6" x14ac:dyDescent="0.2">
      <c r="A17" s="22"/>
      <c r="B17" s="5" t="s">
        <v>229</v>
      </c>
      <c r="C17" s="75" t="s">
        <v>22</v>
      </c>
      <c r="D17" s="98" t="s">
        <v>230</v>
      </c>
      <c r="E17" s="72">
        <v>161.25</v>
      </c>
      <c r="F17" s="140"/>
    </row>
    <row r="18" spans="1:6" ht="24" x14ac:dyDescent="0.2">
      <c r="A18" s="22"/>
      <c r="B18" s="5" t="s">
        <v>231</v>
      </c>
      <c r="C18" s="75" t="s">
        <v>22</v>
      </c>
      <c r="D18" s="99" t="s">
        <v>232</v>
      </c>
      <c r="E18" s="72">
        <v>161.25</v>
      </c>
      <c r="F18" s="140"/>
    </row>
    <row r="19" spans="1:6" ht="24" x14ac:dyDescent="0.2">
      <c r="A19" s="22"/>
      <c r="B19" s="5" t="s">
        <v>233</v>
      </c>
      <c r="C19" s="75" t="s">
        <v>22</v>
      </c>
      <c r="D19" s="99" t="s">
        <v>234</v>
      </c>
      <c r="E19" s="72">
        <v>161.25</v>
      </c>
      <c r="F19" s="140"/>
    </row>
    <row r="20" spans="1:6" x14ac:dyDescent="0.2">
      <c r="A20" s="22"/>
      <c r="B20" s="7" t="s">
        <v>235</v>
      </c>
      <c r="C20" s="76" t="s">
        <v>22</v>
      </c>
      <c r="D20" s="100" t="s">
        <v>236</v>
      </c>
      <c r="E20" s="73">
        <v>161.25</v>
      </c>
      <c r="F20" s="141"/>
    </row>
    <row r="21" spans="1:6" x14ac:dyDescent="0.2">
      <c r="A21" s="22"/>
      <c r="B21" s="22"/>
      <c r="C21" s="23"/>
      <c r="D21" s="93"/>
      <c r="E21" s="93"/>
      <c r="F21" s="24"/>
    </row>
    <row r="22" spans="1:6" ht="15" customHeight="1" x14ac:dyDescent="0.2">
      <c r="A22" s="22"/>
      <c r="B22" s="58" t="s">
        <v>237</v>
      </c>
      <c r="C22" s="20"/>
      <c r="D22" s="101"/>
      <c r="E22" s="101"/>
      <c r="F22" s="24"/>
    </row>
    <row r="23" spans="1:6" x14ac:dyDescent="0.2">
      <c r="A23" s="22"/>
      <c r="B23" s="157" t="s">
        <v>238</v>
      </c>
      <c r="C23" s="158"/>
      <c r="D23" s="158"/>
      <c r="E23" s="158"/>
      <c r="F23" s="160"/>
    </row>
    <row r="24" spans="1:6" x14ac:dyDescent="0.2">
      <c r="A24" s="22"/>
      <c r="B24" s="3" t="s">
        <v>4</v>
      </c>
      <c r="C24" s="3" t="s">
        <v>5</v>
      </c>
      <c r="D24" s="3" t="s">
        <v>6</v>
      </c>
      <c r="E24" s="3" t="s">
        <v>7</v>
      </c>
      <c r="F24" s="3" t="s">
        <v>208</v>
      </c>
    </row>
    <row r="25" spans="1:6" x14ac:dyDescent="0.2">
      <c r="A25" s="22"/>
      <c r="B25" s="4" t="s">
        <v>239</v>
      </c>
      <c r="C25" s="36" t="s">
        <v>22</v>
      </c>
      <c r="D25" s="95" t="s">
        <v>210</v>
      </c>
      <c r="E25" s="136">
        <v>1552.45</v>
      </c>
      <c r="F25" s="138"/>
    </row>
    <row r="26" spans="1:6" x14ac:dyDescent="0.2">
      <c r="A26" s="22"/>
      <c r="B26" s="5" t="s">
        <v>240</v>
      </c>
      <c r="C26" s="37" t="s">
        <v>22</v>
      </c>
      <c r="D26" s="96" t="s">
        <v>212</v>
      </c>
      <c r="E26" s="137">
        <v>1552.45</v>
      </c>
      <c r="F26" s="139"/>
    </row>
    <row r="27" spans="1:6" x14ac:dyDescent="0.2">
      <c r="A27" s="22"/>
      <c r="B27" s="5" t="s">
        <v>241</v>
      </c>
      <c r="C27" s="37" t="s">
        <v>22</v>
      </c>
      <c r="D27" s="96" t="s">
        <v>214</v>
      </c>
      <c r="E27" s="137">
        <v>1552.45</v>
      </c>
      <c r="F27" s="139"/>
    </row>
    <row r="28" spans="1:6" x14ac:dyDescent="0.2">
      <c r="A28" s="22"/>
      <c r="B28" s="5" t="s">
        <v>242</v>
      </c>
      <c r="C28" s="37" t="s">
        <v>22</v>
      </c>
      <c r="D28" s="96" t="s">
        <v>216</v>
      </c>
      <c r="E28" s="137">
        <v>1552.45</v>
      </c>
      <c r="F28" s="139"/>
    </row>
    <row r="29" spans="1:6" x14ac:dyDescent="0.2">
      <c r="A29" s="22"/>
      <c r="B29" s="5" t="s">
        <v>243</v>
      </c>
      <c r="C29" s="37" t="s">
        <v>22</v>
      </c>
      <c r="D29" s="96" t="s">
        <v>218</v>
      </c>
      <c r="E29" s="137">
        <v>1940.56</v>
      </c>
      <c r="F29" s="139"/>
    </row>
    <row r="30" spans="1:6" x14ac:dyDescent="0.2">
      <c r="A30" s="22"/>
      <c r="B30" s="5" t="s">
        <v>244</v>
      </c>
      <c r="C30" s="37" t="s">
        <v>22</v>
      </c>
      <c r="D30" s="96" t="s">
        <v>220</v>
      </c>
      <c r="E30" s="137">
        <v>1940.56</v>
      </c>
      <c r="F30" s="139"/>
    </row>
    <row r="31" spans="1:6" x14ac:dyDescent="0.2">
      <c r="A31" s="22"/>
      <c r="B31" s="5" t="s">
        <v>245</v>
      </c>
      <c r="C31" s="37" t="s">
        <v>22</v>
      </c>
      <c r="D31" s="96" t="s">
        <v>222</v>
      </c>
      <c r="E31" s="137">
        <v>1940.56</v>
      </c>
      <c r="F31" s="139"/>
    </row>
    <row r="32" spans="1:6" x14ac:dyDescent="0.2">
      <c r="A32" s="22"/>
      <c r="B32" s="5" t="s">
        <v>246</v>
      </c>
      <c r="C32" s="37" t="s">
        <v>22</v>
      </c>
      <c r="D32" s="96" t="s">
        <v>224</v>
      </c>
      <c r="E32" s="137">
        <v>5412.13</v>
      </c>
      <c r="F32" s="139"/>
    </row>
    <row r="33" spans="1:6" x14ac:dyDescent="0.2">
      <c r="A33" s="22"/>
      <c r="B33" s="5" t="s">
        <v>247</v>
      </c>
      <c r="C33" s="37" t="s">
        <v>22</v>
      </c>
      <c r="D33" s="97" t="s">
        <v>226</v>
      </c>
      <c r="E33" s="137">
        <v>1164.3399999999999</v>
      </c>
      <c r="F33" s="139"/>
    </row>
    <row r="34" spans="1:6" x14ac:dyDescent="0.2">
      <c r="A34" s="22"/>
      <c r="B34" s="5" t="s">
        <v>248</v>
      </c>
      <c r="C34" s="49" t="s">
        <v>22</v>
      </c>
      <c r="D34" s="97" t="s">
        <v>228</v>
      </c>
      <c r="E34" s="137">
        <v>1164.3399999999999</v>
      </c>
      <c r="F34" s="139"/>
    </row>
    <row r="35" spans="1:6" x14ac:dyDescent="0.2">
      <c r="A35" s="22"/>
      <c r="B35" s="5" t="s">
        <v>249</v>
      </c>
      <c r="C35" s="37" t="s">
        <v>22</v>
      </c>
      <c r="D35" s="97" t="s">
        <v>230</v>
      </c>
      <c r="E35" s="137">
        <v>776.23</v>
      </c>
      <c r="F35" s="139"/>
    </row>
    <row r="36" spans="1:6" ht="25.5" x14ac:dyDescent="0.2">
      <c r="A36" s="22"/>
      <c r="B36" s="5" t="s">
        <v>250</v>
      </c>
      <c r="C36" s="37" t="s">
        <v>22</v>
      </c>
      <c r="D36" s="97" t="s">
        <v>232</v>
      </c>
      <c r="E36" s="137">
        <v>1164.3399999999999</v>
      </c>
      <c r="F36" s="139"/>
    </row>
    <row r="37" spans="1:6" ht="25.5" x14ac:dyDescent="0.2">
      <c r="A37" s="22"/>
      <c r="B37" s="5" t="s">
        <v>251</v>
      </c>
      <c r="C37" s="37" t="s">
        <v>22</v>
      </c>
      <c r="D37" s="97" t="s">
        <v>234</v>
      </c>
      <c r="E37" s="137">
        <v>776.23</v>
      </c>
      <c r="F37" s="139"/>
    </row>
    <row r="38" spans="1:6" ht="25.5" x14ac:dyDescent="0.2">
      <c r="A38" s="22"/>
      <c r="B38" s="7" t="s">
        <v>252</v>
      </c>
      <c r="C38" s="38" t="s">
        <v>22</v>
      </c>
      <c r="D38" s="103" t="s">
        <v>236</v>
      </c>
      <c r="E38" s="142">
        <v>1940.56</v>
      </c>
      <c r="F38" s="143"/>
    </row>
    <row r="39" spans="1:6" x14ac:dyDescent="0.2">
      <c r="A39" s="22"/>
      <c r="B39" s="2"/>
      <c r="C39" s="2"/>
      <c r="D39" s="77"/>
      <c r="E39" s="77"/>
      <c r="F39" s="2"/>
    </row>
    <row r="40" spans="1:6" x14ac:dyDescent="0.2">
      <c r="A40" s="22"/>
      <c r="B40" s="2"/>
      <c r="C40" s="2"/>
      <c r="D40" s="77"/>
      <c r="E40" s="77"/>
      <c r="F40" s="2"/>
    </row>
    <row r="41" spans="1:6" ht="21" x14ac:dyDescent="0.2">
      <c r="B41" s="56" t="s">
        <v>253</v>
      </c>
      <c r="C41" s="57"/>
      <c r="D41" s="102"/>
      <c r="E41" s="102"/>
      <c r="F41" s="57"/>
    </row>
    <row r="42" spans="1:6" x14ac:dyDescent="0.2">
      <c r="B42" s="157" t="s">
        <v>254</v>
      </c>
      <c r="C42" s="158"/>
      <c r="D42" s="158"/>
      <c r="E42" s="158"/>
      <c r="F42" s="158"/>
    </row>
    <row r="43" spans="1:6" ht="25.5" x14ac:dyDescent="0.2">
      <c r="B43" s="3" t="s">
        <v>4</v>
      </c>
      <c r="C43" s="9" t="s">
        <v>255</v>
      </c>
      <c r="D43" s="3" t="s">
        <v>6</v>
      </c>
      <c r="E43" s="3" t="s">
        <v>256</v>
      </c>
      <c r="F43" s="3" t="s">
        <v>257</v>
      </c>
    </row>
    <row r="44" spans="1:6" ht="76.5" x14ac:dyDescent="0.2">
      <c r="B44" s="32" t="s">
        <v>258</v>
      </c>
      <c r="C44" s="33" t="s">
        <v>259</v>
      </c>
      <c r="D44" s="34" t="s">
        <v>260</v>
      </c>
      <c r="E44" s="43">
        <v>15000</v>
      </c>
      <c r="F44" s="43">
        <v>15000</v>
      </c>
    </row>
    <row r="45" spans="1:6" x14ac:dyDescent="0.2">
      <c r="A45" s="22"/>
      <c r="B45" s="2"/>
      <c r="C45" s="2"/>
      <c r="D45" s="77"/>
      <c r="E45" s="77"/>
      <c r="F45" s="2"/>
    </row>
    <row r="46" spans="1:6" x14ac:dyDescent="0.2">
      <c r="A46" s="22"/>
      <c r="B46" s="2"/>
      <c r="C46" s="2"/>
      <c r="D46" s="77"/>
      <c r="E46" s="77"/>
      <c r="F46" s="2"/>
    </row>
    <row r="47" spans="1:6" x14ac:dyDescent="0.2">
      <c r="A47" s="22"/>
      <c r="B47" s="2"/>
      <c r="C47" s="2"/>
      <c r="D47" s="77"/>
      <c r="E47" s="77"/>
      <c r="F47" s="2"/>
    </row>
    <row r="48" spans="1:6" x14ac:dyDescent="0.2">
      <c r="A48" s="22"/>
      <c r="B48" s="2"/>
      <c r="C48" s="2"/>
      <c r="D48" s="77"/>
      <c r="E48" s="77"/>
      <c r="F48" s="2"/>
    </row>
    <row r="49" spans="1:6" x14ac:dyDescent="0.2">
      <c r="A49" s="22"/>
      <c r="B49" s="2"/>
      <c r="C49" s="2"/>
      <c r="D49" s="77"/>
      <c r="E49" s="77"/>
      <c r="F49" s="2"/>
    </row>
    <row r="50" spans="1:6" x14ac:dyDescent="0.2">
      <c r="A50" s="22"/>
      <c r="B50" s="2"/>
      <c r="C50" s="2"/>
      <c r="D50" s="77"/>
      <c r="E50" s="77"/>
      <c r="F50" s="2"/>
    </row>
    <row r="51" spans="1:6" x14ac:dyDescent="0.2">
      <c r="A51" s="22"/>
      <c r="B51" s="2"/>
      <c r="C51" s="2"/>
      <c r="D51" s="77"/>
      <c r="E51" s="77"/>
      <c r="F51" s="2"/>
    </row>
    <row r="52" spans="1:6" x14ac:dyDescent="0.2">
      <c r="A52" s="22"/>
      <c r="B52" s="2"/>
      <c r="C52" s="2"/>
      <c r="D52" s="77"/>
      <c r="E52" s="77"/>
      <c r="F52" s="2"/>
    </row>
    <row r="53" spans="1:6" x14ac:dyDescent="0.2">
      <c r="A53" s="22"/>
      <c r="B53" s="2"/>
      <c r="C53" s="2"/>
      <c r="D53" s="77"/>
      <c r="E53" s="77"/>
      <c r="F53" s="2"/>
    </row>
    <row r="54" spans="1:6" x14ac:dyDescent="0.2">
      <c r="A54" s="22"/>
      <c r="B54" s="2"/>
      <c r="C54" s="2"/>
      <c r="D54" s="77"/>
      <c r="E54" s="77"/>
      <c r="F54" s="2"/>
    </row>
    <row r="55" spans="1:6" x14ac:dyDescent="0.2">
      <c r="A55" s="22"/>
      <c r="B55" s="2"/>
      <c r="C55" s="2"/>
      <c r="D55" s="77"/>
      <c r="E55" s="77"/>
      <c r="F55" s="2"/>
    </row>
    <row r="56" spans="1:6" x14ac:dyDescent="0.2">
      <c r="A56" s="22"/>
      <c r="B56" s="2"/>
      <c r="C56" s="2"/>
      <c r="D56" s="77"/>
      <c r="E56" s="77"/>
      <c r="F56" s="2"/>
    </row>
    <row r="57" spans="1:6" x14ac:dyDescent="0.2">
      <c r="B57" s="2"/>
    </row>
  </sheetData>
  <sheetProtection algorithmName="SHA-512" hashValue="7EuQlGPX6D2moGwH3S58eWG2vdZOHDmLb23a11ghkEysSHkNElH+UV3wiMcOUPTrHkLxlPdgRoQVKTfieigPUA==" saltValue="/gQaxBqOJIgDTz9AElpw2A==" spinCount="100000" sheet="1" objects="1" scenarios="1"/>
  <protectedRanges>
    <protectedRange sqref="F7:F20" name="Revisions quadrimestrals"/>
    <protectedRange sqref="F25:F38" name="Revisions anuals"/>
  </protectedRanges>
  <mergeCells count="3">
    <mergeCell ref="B42:F42"/>
    <mergeCell ref="B1:F1"/>
    <mergeCell ref="B23:F23"/>
  </mergeCells>
  <pageMargins left="0.31496062992125984" right="0.31496062992125984" top="0.35433070866141736" bottom="0.15748031496062992"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F81CB-F3A1-45C5-8E69-5CBC648BF8E7}">
  <dimension ref="B1:J48"/>
  <sheetViews>
    <sheetView showGridLines="0" topLeftCell="A24" zoomScaleNormal="100" workbookViewId="0">
      <selection activeCell="E6" sqref="E6"/>
    </sheetView>
  </sheetViews>
  <sheetFormatPr baseColWidth="10" defaultColWidth="8.625" defaultRowHeight="14.25" x14ac:dyDescent="0.2"/>
  <cols>
    <col min="1" max="1" width="3.375" style="117" customWidth="1"/>
    <col min="2" max="2" width="6.375" style="117" customWidth="1"/>
    <col min="3" max="3" width="4.625" style="117" customWidth="1"/>
    <col min="4" max="4" width="38.375" style="117" customWidth="1"/>
    <col min="5" max="5" width="10.75" style="118" bestFit="1" customWidth="1"/>
    <col min="6" max="6" width="5.5" style="118" bestFit="1" customWidth="1"/>
    <col min="7" max="7" width="9.875" style="118" customWidth="1"/>
    <col min="8" max="8" width="10.75" style="118" bestFit="1" customWidth="1"/>
    <col min="9" max="9" width="10.625" style="118" customWidth="1"/>
    <col min="10" max="10" width="10.125" style="118" customWidth="1"/>
    <col min="11" max="11" width="10.625" style="117" customWidth="1"/>
    <col min="12" max="12" width="12.625" style="117" bestFit="1" customWidth="1"/>
    <col min="13" max="256" width="11" style="117" customWidth="1"/>
    <col min="257" max="16384" width="8.625" style="117"/>
  </cols>
  <sheetData>
    <row r="1" spans="2:10" ht="25.5" x14ac:dyDescent="0.2">
      <c r="B1" s="161" t="s">
        <v>261</v>
      </c>
      <c r="C1" s="161"/>
      <c r="D1" s="161"/>
      <c r="E1" s="161"/>
      <c r="F1" s="161"/>
      <c r="G1" s="161"/>
      <c r="H1" s="161"/>
      <c r="I1" s="161"/>
      <c r="J1" s="116"/>
    </row>
    <row r="2" spans="2:10" ht="15" thickBot="1" x14ac:dyDescent="0.25"/>
    <row r="3" spans="2:10" ht="19.5" thickBot="1" x14ac:dyDescent="0.25">
      <c r="B3" s="164" t="s">
        <v>205</v>
      </c>
      <c r="C3" s="165"/>
      <c r="D3" s="165"/>
      <c r="E3" s="165"/>
      <c r="F3" s="165"/>
      <c r="G3" s="165"/>
      <c r="H3" s="165"/>
      <c r="I3" s="165"/>
      <c r="J3" s="166"/>
    </row>
    <row r="4" spans="2:10" x14ac:dyDescent="0.2">
      <c r="B4" s="167" t="s">
        <v>207</v>
      </c>
      <c r="C4" s="168"/>
      <c r="D4" s="168"/>
      <c r="E4" s="168"/>
      <c r="F4" s="168"/>
      <c r="G4" s="168"/>
      <c r="H4" s="168"/>
      <c r="I4" s="168"/>
      <c r="J4" s="168"/>
    </row>
    <row r="5" spans="2:10" x14ac:dyDescent="0.2">
      <c r="B5" s="3" t="s">
        <v>4</v>
      </c>
      <c r="C5" s="3" t="s">
        <v>255</v>
      </c>
      <c r="D5" s="3" t="s">
        <v>6</v>
      </c>
      <c r="E5" s="12" t="s">
        <v>7</v>
      </c>
      <c r="F5" s="3" t="s">
        <v>262</v>
      </c>
      <c r="G5" s="3">
        <v>2026</v>
      </c>
      <c r="H5" s="3">
        <v>2027</v>
      </c>
      <c r="I5" s="3">
        <v>2028</v>
      </c>
      <c r="J5" s="3">
        <v>2029</v>
      </c>
    </row>
    <row r="6" spans="2:10" x14ac:dyDescent="0.2">
      <c r="B6" s="48" t="s">
        <v>209</v>
      </c>
      <c r="C6" s="35" t="s">
        <v>22</v>
      </c>
      <c r="D6" s="107" t="s">
        <v>210</v>
      </c>
      <c r="E6" s="144">
        <f>'PREUS UNITARIS'!F7</f>
        <v>0</v>
      </c>
      <c r="F6" s="147">
        <v>2</v>
      </c>
      <c r="G6" s="44">
        <f>E6*F6/2</f>
        <v>0</v>
      </c>
      <c r="H6" s="44">
        <f>E6*F6</f>
        <v>0</v>
      </c>
      <c r="I6" s="44">
        <f>E6*F6</f>
        <v>0</v>
      </c>
      <c r="J6" s="44">
        <f>E6*F6/2</f>
        <v>0</v>
      </c>
    </row>
    <row r="7" spans="2:10" x14ac:dyDescent="0.2">
      <c r="B7" s="5" t="s">
        <v>211</v>
      </c>
      <c r="C7" s="6" t="s">
        <v>22</v>
      </c>
      <c r="D7" s="108" t="s">
        <v>212</v>
      </c>
      <c r="E7" s="145">
        <f>'PREUS UNITARIS'!F8</f>
        <v>0</v>
      </c>
      <c r="F7" s="148">
        <v>2</v>
      </c>
      <c r="G7" s="106">
        <f t="shared" ref="G7:G14" si="0">E7*F7/2</f>
        <v>0</v>
      </c>
      <c r="H7" s="106">
        <f t="shared" ref="H7:H14" si="1">E7*F7</f>
        <v>0</v>
      </c>
      <c r="I7" s="106">
        <f t="shared" ref="I7:I14" si="2">E7*F7</f>
        <v>0</v>
      </c>
      <c r="J7" s="106">
        <f t="shared" ref="J7:J14" si="3">E7*F7/2</f>
        <v>0</v>
      </c>
    </row>
    <row r="8" spans="2:10" x14ac:dyDescent="0.2">
      <c r="B8" s="5" t="s">
        <v>213</v>
      </c>
      <c r="C8" s="6" t="s">
        <v>22</v>
      </c>
      <c r="D8" s="108" t="s">
        <v>214</v>
      </c>
      <c r="E8" s="145">
        <f>'PREUS UNITARIS'!F9</f>
        <v>0</v>
      </c>
      <c r="F8" s="148">
        <v>2</v>
      </c>
      <c r="G8" s="106">
        <f t="shared" si="0"/>
        <v>0</v>
      </c>
      <c r="H8" s="106">
        <f t="shared" si="1"/>
        <v>0</v>
      </c>
      <c r="I8" s="106">
        <f t="shared" si="2"/>
        <v>0</v>
      </c>
      <c r="J8" s="106">
        <f t="shared" si="3"/>
        <v>0</v>
      </c>
    </row>
    <row r="9" spans="2:10" x14ac:dyDescent="0.2">
      <c r="B9" s="5" t="s">
        <v>215</v>
      </c>
      <c r="C9" s="6" t="s">
        <v>22</v>
      </c>
      <c r="D9" s="108" t="s">
        <v>216</v>
      </c>
      <c r="E9" s="145">
        <f>'PREUS UNITARIS'!F10</f>
        <v>0</v>
      </c>
      <c r="F9" s="148">
        <v>2</v>
      </c>
      <c r="G9" s="106">
        <f t="shared" si="0"/>
        <v>0</v>
      </c>
      <c r="H9" s="106">
        <f t="shared" si="1"/>
        <v>0</v>
      </c>
      <c r="I9" s="106">
        <f t="shared" si="2"/>
        <v>0</v>
      </c>
      <c r="J9" s="106">
        <f t="shared" si="3"/>
        <v>0</v>
      </c>
    </row>
    <row r="10" spans="2:10" x14ac:dyDescent="0.2">
      <c r="B10" s="5" t="s">
        <v>217</v>
      </c>
      <c r="C10" s="6" t="s">
        <v>22</v>
      </c>
      <c r="D10" s="108" t="s">
        <v>218</v>
      </c>
      <c r="E10" s="145">
        <f>'PREUS UNITARIS'!F11</f>
        <v>0</v>
      </c>
      <c r="F10" s="148">
        <v>2</v>
      </c>
      <c r="G10" s="106">
        <f t="shared" si="0"/>
        <v>0</v>
      </c>
      <c r="H10" s="106">
        <f t="shared" si="1"/>
        <v>0</v>
      </c>
      <c r="I10" s="106">
        <f t="shared" si="2"/>
        <v>0</v>
      </c>
      <c r="J10" s="106">
        <f t="shared" si="3"/>
        <v>0</v>
      </c>
    </row>
    <row r="11" spans="2:10" x14ac:dyDescent="0.2">
      <c r="B11" s="5" t="s">
        <v>219</v>
      </c>
      <c r="C11" s="6" t="s">
        <v>22</v>
      </c>
      <c r="D11" s="108" t="s">
        <v>220</v>
      </c>
      <c r="E11" s="145">
        <f>'PREUS UNITARIS'!F12</f>
        <v>0</v>
      </c>
      <c r="F11" s="148">
        <v>2</v>
      </c>
      <c r="G11" s="106">
        <f t="shared" si="0"/>
        <v>0</v>
      </c>
      <c r="H11" s="106">
        <f t="shared" si="1"/>
        <v>0</v>
      </c>
      <c r="I11" s="106">
        <f t="shared" si="2"/>
        <v>0</v>
      </c>
      <c r="J11" s="106">
        <f t="shared" si="3"/>
        <v>0</v>
      </c>
    </row>
    <row r="12" spans="2:10" x14ac:dyDescent="0.2">
      <c r="B12" s="5" t="s">
        <v>221</v>
      </c>
      <c r="C12" s="6" t="s">
        <v>22</v>
      </c>
      <c r="D12" s="108" t="s">
        <v>222</v>
      </c>
      <c r="E12" s="145">
        <f>'PREUS UNITARIS'!F13</f>
        <v>0</v>
      </c>
      <c r="F12" s="148">
        <v>2</v>
      </c>
      <c r="G12" s="106">
        <f t="shared" si="0"/>
        <v>0</v>
      </c>
      <c r="H12" s="106">
        <f t="shared" si="1"/>
        <v>0</v>
      </c>
      <c r="I12" s="106">
        <f t="shared" si="2"/>
        <v>0</v>
      </c>
      <c r="J12" s="106">
        <f t="shared" si="3"/>
        <v>0</v>
      </c>
    </row>
    <row r="13" spans="2:10" x14ac:dyDescent="0.2">
      <c r="B13" s="5" t="s">
        <v>223</v>
      </c>
      <c r="C13" s="6" t="s">
        <v>22</v>
      </c>
      <c r="D13" s="108" t="s">
        <v>224</v>
      </c>
      <c r="E13" s="145">
        <f>'PREUS UNITARIS'!F14</f>
        <v>0</v>
      </c>
      <c r="F13" s="148">
        <v>2</v>
      </c>
      <c r="G13" s="106">
        <f t="shared" si="0"/>
        <v>0</v>
      </c>
      <c r="H13" s="106">
        <f t="shared" si="1"/>
        <v>0</v>
      </c>
      <c r="I13" s="106">
        <f t="shared" si="2"/>
        <v>0</v>
      </c>
      <c r="J13" s="106">
        <f t="shared" si="3"/>
        <v>0</v>
      </c>
    </row>
    <row r="14" spans="2:10" x14ac:dyDescent="0.2">
      <c r="B14" s="5" t="s">
        <v>225</v>
      </c>
      <c r="C14" s="6" t="s">
        <v>22</v>
      </c>
      <c r="D14" s="109" t="s">
        <v>226</v>
      </c>
      <c r="E14" s="145">
        <f>'PREUS UNITARIS'!F15</f>
        <v>0</v>
      </c>
      <c r="F14" s="148">
        <v>2</v>
      </c>
      <c r="G14" s="106">
        <f t="shared" si="0"/>
        <v>0</v>
      </c>
      <c r="H14" s="106">
        <f t="shared" si="1"/>
        <v>0</v>
      </c>
      <c r="I14" s="106">
        <f t="shared" si="2"/>
        <v>0</v>
      </c>
      <c r="J14" s="106">
        <f t="shared" si="3"/>
        <v>0</v>
      </c>
    </row>
    <row r="15" spans="2:10" x14ac:dyDescent="0.2">
      <c r="B15" s="5" t="s">
        <v>227</v>
      </c>
      <c r="C15" s="6" t="s">
        <v>22</v>
      </c>
      <c r="D15" s="109" t="s">
        <v>228</v>
      </c>
      <c r="E15" s="145">
        <f>'PREUS UNITARIS'!F16</f>
        <v>0</v>
      </c>
      <c r="F15" s="148">
        <v>2</v>
      </c>
      <c r="G15" s="106">
        <f t="shared" ref="G15:G19" si="4">E15*F15/2</f>
        <v>0</v>
      </c>
      <c r="H15" s="106">
        <f t="shared" ref="H15:H19" si="5">E15*F15</f>
        <v>0</v>
      </c>
      <c r="I15" s="106">
        <f t="shared" ref="I15:I19" si="6">E15*F15</f>
        <v>0</v>
      </c>
      <c r="J15" s="106">
        <f t="shared" ref="J15:J19" si="7">E15*F15/2</f>
        <v>0</v>
      </c>
    </row>
    <row r="16" spans="2:10" x14ac:dyDescent="0.2">
      <c r="B16" s="5" t="s">
        <v>229</v>
      </c>
      <c r="C16" s="6" t="s">
        <v>22</v>
      </c>
      <c r="D16" s="109" t="s">
        <v>230</v>
      </c>
      <c r="E16" s="145">
        <f>'PREUS UNITARIS'!F17</f>
        <v>0</v>
      </c>
      <c r="F16" s="148">
        <v>2</v>
      </c>
      <c r="G16" s="106">
        <f t="shared" si="4"/>
        <v>0</v>
      </c>
      <c r="H16" s="106">
        <f t="shared" si="5"/>
        <v>0</v>
      </c>
      <c r="I16" s="106">
        <f t="shared" si="6"/>
        <v>0</v>
      </c>
      <c r="J16" s="106">
        <f t="shared" si="7"/>
        <v>0</v>
      </c>
    </row>
    <row r="17" spans="2:10" ht="25.5" x14ac:dyDescent="0.2">
      <c r="B17" s="104" t="s">
        <v>231</v>
      </c>
      <c r="C17" s="6" t="s">
        <v>22</v>
      </c>
      <c r="D17" s="108" t="s">
        <v>232</v>
      </c>
      <c r="E17" s="145">
        <f>'PREUS UNITARIS'!F18</f>
        <v>0</v>
      </c>
      <c r="F17" s="148">
        <v>2</v>
      </c>
      <c r="G17" s="106">
        <f t="shared" si="4"/>
        <v>0</v>
      </c>
      <c r="H17" s="106">
        <f t="shared" si="5"/>
        <v>0</v>
      </c>
      <c r="I17" s="106">
        <f t="shared" si="6"/>
        <v>0</v>
      </c>
      <c r="J17" s="106">
        <f t="shared" si="7"/>
        <v>0</v>
      </c>
    </row>
    <row r="18" spans="2:10" ht="25.5" x14ac:dyDescent="0.2">
      <c r="B18" s="104" t="s">
        <v>233</v>
      </c>
      <c r="C18" s="6" t="s">
        <v>22</v>
      </c>
      <c r="D18" s="110" t="s">
        <v>234</v>
      </c>
      <c r="E18" s="145">
        <f>'PREUS UNITARIS'!F19</f>
        <v>0</v>
      </c>
      <c r="F18" s="148">
        <v>2</v>
      </c>
      <c r="G18" s="106">
        <f t="shared" si="4"/>
        <v>0</v>
      </c>
      <c r="H18" s="106">
        <f t="shared" si="5"/>
        <v>0</v>
      </c>
      <c r="I18" s="106">
        <f t="shared" si="6"/>
        <v>0</v>
      </c>
      <c r="J18" s="106">
        <f t="shared" si="7"/>
        <v>0</v>
      </c>
    </row>
    <row r="19" spans="2:10" ht="25.5" x14ac:dyDescent="0.2">
      <c r="B19" s="105" t="s">
        <v>235</v>
      </c>
      <c r="C19" s="8" t="s">
        <v>22</v>
      </c>
      <c r="D19" s="111" t="s">
        <v>236</v>
      </c>
      <c r="E19" s="146">
        <f>'PREUS UNITARIS'!F20</f>
        <v>0</v>
      </c>
      <c r="F19" s="149">
        <v>2</v>
      </c>
      <c r="G19" s="45">
        <f t="shared" si="4"/>
        <v>0</v>
      </c>
      <c r="H19" s="45">
        <f t="shared" si="5"/>
        <v>0</v>
      </c>
      <c r="I19" s="45">
        <f t="shared" si="6"/>
        <v>0</v>
      </c>
      <c r="J19" s="45">
        <f t="shared" si="7"/>
        <v>0</v>
      </c>
    </row>
    <row r="20" spans="2:10" x14ac:dyDescent="0.2">
      <c r="B20" s="1"/>
      <c r="C20" s="16"/>
      <c r="D20" s="15"/>
      <c r="E20" s="162" t="s">
        <v>263</v>
      </c>
      <c r="F20" s="163"/>
      <c r="G20" s="119">
        <f>SUM(G6:G19)</f>
        <v>0</v>
      </c>
      <c r="H20" s="119">
        <f>SUM(H6:H19)</f>
        <v>0</v>
      </c>
      <c r="I20" s="119">
        <f>SUM(I6:I19)</f>
        <v>0</v>
      </c>
      <c r="J20" s="119">
        <f>SUM(J6:J19)</f>
        <v>0</v>
      </c>
    </row>
    <row r="21" spans="2:10" ht="15" x14ac:dyDescent="0.2">
      <c r="B21" s="1"/>
      <c r="C21" s="16"/>
      <c r="D21" s="15"/>
      <c r="E21" s="54"/>
      <c r="F21" s="120"/>
      <c r="G21" s="121"/>
      <c r="H21" s="121"/>
      <c r="I21" s="121"/>
      <c r="J21" s="121"/>
    </row>
    <row r="22" spans="2:10" ht="15" thickBot="1" x14ac:dyDescent="0.25">
      <c r="B22" s="167" t="s">
        <v>238</v>
      </c>
      <c r="C22" s="168"/>
      <c r="D22" s="168"/>
      <c r="E22" s="168"/>
      <c r="F22" s="168"/>
      <c r="G22" s="168"/>
      <c r="H22" s="168"/>
      <c r="I22" s="168"/>
      <c r="J22" s="168"/>
    </row>
    <row r="23" spans="2:10" ht="15" thickBot="1" x14ac:dyDescent="0.25">
      <c r="B23" s="3" t="s">
        <v>264</v>
      </c>
      <c r="C23" s="9" t="s">
        <v>255</v>
      </c>
      <c r="D23" s="3" t="s">
        <v>6</v>
      </c>
      <c r="E23" s="12" t="s">
        <v>7</v>
      </c>
      <c r="F23" s="3" t="s">
        <v>262</v>
      </c>
      <c r="G23" s="12">
        <v>2026</v>
      </c>
      <c r="H23" s="12">
        <v>2027</v>
      </c>
      <c r="I23" s="12">
        <v>2028</v>
      </c>
      <c r="J23" s="12">
        <v>2029</v>
      </c>
    </row>
    <row r="24" spans="2:10" x14ac:dyDescent="0.2">
      <c r="B24" s="48" t="s">
        <v>209</v>
      </c>
      <c r="C24" s="35" t="s">
        <v>22</v>
      </c>
      <c r="D24" s="107" t="s">
        <v>210</v>
      </c>
      <c r="E24" s="150">
        <f>'PREUS UNITARIS'!F25</f>
        <v>0</v>
      </c>
      <c r="F24" s="185">
        <v>1</v>
      </c>
      <c r="G24" s="190">
        <f>ROUND($E24*$F24/2,2)</f>
        <v>0</v>
      </c>
      <c r="H24" s="190">
        <f>ROUND($E24*$F24,2)</f>
        <v>0</v>
      </c>
      <c r="I24" s="190">
        <f>ROUND($E24*$F24,2)</f>
        <v>0</v>
      </c>
      <c r="J24" s="184">
        <f>ROUND($E24*$F24/2,2)</f>
        <v>0</v>
      </c>
    </row>
    <row r="25" spans="2:10" x14ac:dyDescent="0.2">
      <c r="B25" s="5" t="s">
        <v>211</v>
      </c>
      <c r="C25" s="6" t="s">
        <v>22</v>
      </c>
      <c r="D25" s="108" t="s">
        <v>212</v>
      </c>
      <c r="E25" s="151">
        <f>'PREUS UNITARIS'!F26</f>
        <v>0</v>
      </c>
      <c r="F25" s="186">
        <v>1</v>
      </c>
      <c r="G25" s="191">
        <f>ROUND($E25*$F25/2,2)</f>
        <v>0</v>
      </c>
      <c r="H25" s="191">
        <f>ROUND($E25*$F25,2)</f>
        <v>0</v>
      </c>
      <c r="I25" s="191">
        <f>ROUND($E25*$F25,2)</f>
        <v>0</v>
      </c>
      <c r="J25" s="188">
        <f>ROUND($E25*$F25/2,2)</f>
        <v>0</v>
      </c>
    </row>
    <row r="26" spans="2:10" x14ac:dyDescent="0.2">
      <c r="B26" s="5" t="s">
        <v>213</v>
      </c>
      <c r="C26" s="6" t="s">
        <v>22</v>
      </c>
      <c r="D26" s="108" t="s">
        <v>214</v>
      </c>
      <c r="E26" s="151">
        <f>'PREUS UNITARIS'!F27</f>
        <v>0</v>
      </c>
      <c r="F26" s="186">
        <v>1</v>
      </c>
      <c r="G26" s="191">
        <f>ROUND($E26*$F26/2,2)</f>
        <v>0</v>
      </c>
      <c r="H26" s="191">
        <f>ROUND($E26*$F26,2)</f>
        <v>0</v>
      </c>
      <c r="I26" s="191">
        <f>ROUND($E26*$F26,2)</f>
        <v>0</v>
      </c>
      <c r="J26" s="188">
        <f>ROUND($E26*$F26/2,2)</f>
        <v>0</v>
      </c>
    </row>
    <row r="27" spans="2:10" x14ac:dyDescent="0.2">
      <c r="B27" s="5" t="s">
        <v>215</v>
      </c>
      <c r="C27" s="6" t="s">
        <v>22</v>
      </c>
      <c r="D27" s="108" t="s">
        <v>216</v>
      </c>
      <c r="E27" s="151">
        <f>'PREUS UNITARIS'!F28</f>
        <v>0</v>
      </c>
      <c r="F27" s="186">
        <v>1</v>
      </c>
      <c r="G27" s="191">
        <f>ROUND($E27*$F27/2,2)</f>
        <v>0</v>
      </c>
      <c r="H27" s="191">
        <f>ROUND($E27*$F27,2)</f>
        <v>0</v>
      </c>
      <c r="I27" s="191">
        <f>ROUND($E27*$F27,2)</f>
        <v>0</v>
      </c>
      <c r="J27" s="188">
        <f>ROUND($E27*$F27/2,2)</f>
        <v>0</v>
      </c>
    </row>
    <row r="28" spans="2:10" x14ac:dyDescent="0.2">
      <c r="B28" s="5" t="s">
        <v>217</v>
      </c>
      <c r="C28" s="6" t="s">
        <v>22</v>
      </c>
      <c r="D28" s="108" t="s">
        <v>218</v>
      </c>
      <c r="E28" s="151">
        <f>'PREUS UNITARIS'!F29</f>
        <v>0</v>
      </c>
      <c r="F28" s="186">
        <v>1</v>
      </c>
      <c r="G28" s="191">
        <f>ROUND($E28*$F28/2,2)</f>
        <v>0</v>
      </c>
      <c r="H28" s="191">
        <f>ROUND($E28*$F28,2)</f>
        <v>0</v>
      </c>
      <c r="I28" s="191">
        <f>ROUND($E28*$F28,2)</f>
        <v>0</v>
      </c>
      <c r="J28" s="188">
        <f>ROUND($E28*$F28/2,2)</f>
        <v>0</v>
      </c>
    </row>
    <row r="29" spans="2:10" x14ac:dyDescent="0.2">
      <c r="B29" s="5" t="s">
        <v>219</v>
      </c>
      <c r="C29" s="6" t="s">
        <v>22</v>
      </c>
      <c r="D29" s="108" t="s">
        <v>220</v>
      </c>
      <c r="E29" s="151">
        <f>'PREUS UNITARIS'!F30</f>
        <v>0</v>
      </c>
      <c r="F29" s="186">
        <v>1</v>
      </c>
      <c r="G29" s="191">
        <f>ROUND($E29*$F29/2,2)</f>
        <v>0</v>
      </c>
      <c r="H29" s="191">
        <f>ROUND($E29*$F29,2)</f>
        <v>0</v>
      </c>
      <c r="I29" s="191">
        <f>ROUND($E29*$F29,2)</f>
        <v>0</v>
      </c>
      <c r="J29" s="188">
        <f>ROUND($E29*$F29/2,2)</f>
        <v>0</v>
      </c>
    </row>
    <row r="30" spans="2:10" x14ac:dyDescent="0.2">
      <c r="B30" s="5" t="s">
        <v>221</v>
      </c>
      <c r="C30" s="6" t="s">
        <v>22</v>
      </c>
      <c r="D30" s="108" t="s">
        <v>222</v>
      </c>
      <c r="E30" s="151">
        <f>'PREUS UNITARIS'!F31</f>
        <v>0</v>
      </c>
      <c r="F30" s="186">
        <v>1</v>
      </c>
      <c r="G30" s="191">
        <f>ROUND($E30*$F30/2,2)</f>
        <v>0</v>
      </c>
      <c r="H30" s="191">
        <f>ROUND($E30*$F30,2)</f>
        <v>0</v>
      </c>
      <c r="I30" s="191">
        <f>ROUND($E30*$F30,2)</f>
        <v>0</v>
      </c>
      <c r="J30" s="188">
        <f>ROUND($E30*$F30/2,2)</f>
        <v>0</v>
      </c>
    </row>
    <row r="31" spans="2:10" x14ac:dyDescent="0.2">
      <c r="B31" s="5" t="s">
        <v>223</v>
      </c>
      <c r="C31" s="6" t="s">
        <v>22</v>
      </c>
      <c r="D31" s="108" t="s">
        <v>224</v>
      </c>
      <c r="E31" s="151">
        <f>'PREUS UNITARIS'!F32</f>
        <v>0</v>
      </c>
      <c r="F31" s="186">
        <v>1</v>
      </c>
      <c r="G31" s="191">
        <f>ROUND($E31*$F31/2,2)</f>
        <v>0</v>
      </c>
      <c r="H31" s="191">
        <f>ROUND($E31*$F31,2)</f>
        <v>0</v>
      </c>
      <c r="I31" s="191">
        <f>ROUND($E31*$F31,2)</f>
        <v>0</v>
      </c>
      <c r="J31" s="188">
        <f>ROUND($E31*$F31/2,2)</f>
        <v>0</v>
      </c>
    </row>
    <row r="32" spans="2:10" x14ac:dyDescent="0.2">
      <c r="B32" s="5" t="s">
        <v>225</v>
      </c>
      <c r="C32" s="6" t="s">
        <v>22</v>
      </c>
      <c r="D32" s="109" t="s">
        <v>226</v>
      </c>
      <c r="E32" s="151">
        <f>'PREUS UNITARIS'!F33</f>
        <v>0</v>
      </c>
      <c r="F32" s="186">
        <v>1</v>
      </c>
      <c r="G32" s="191">
        <f>ROUND($E32*$F32/2,2)</f>
        <v>0</v>
      </c>
      <c r="H32" s="191">
        <f>ROUND($E32*$F32,2)</f>
        <v>0</v>
      </c>
      <c r="I32" s="191">
        <f>ROUND($E32*$F32,2)</f>
        <v>0</v>
      </c>
      <c r="J32" s="188">
        <f>ROUND($E32*$F32/2,2)</f>
        <v>0</v>
      </c>
    </row>
    <row r="33" spans="2:10" x14ac:dyDescent="0.2">
      <c r="B33" s="5" t="s">
        <v>227</v>
      </c>
      <c r="C33" s="6" t="s">
        <v>22</v>
      </c>
      <c r="D33" s="109" t="s">
        <v>228</v>
      </c>
      <c r="E33" s="151">
        <f>'PREUS UNITARIS'!F34</f>
        <v>0</v>
      </c>
      <c r="F33" s="186">
        <v>1</v>
      </c>
      <c r="G33" s="191">
        <f>ROUND($E33*$F33/2,2)</f>
        <v>0</v>
      </c>
      <c r="H33" s="191">
        <f>ROUND($E33*$F33,2)</f>
        <v>0</v>
      </c>
      <c r="I33" s="191">
        <f>ROUND($E33*$F33,2)</f>
        <v>0</v>
      </c>
      <c r="J33" s="188">
        <f>ROUND($E33*$F33/2,2)</f>
        <v>0</v>
      </c>
    </row>
    <row r="34" spans="2:10" x14ac:dyDescent="0.2">
      <c r="B34" s="5" t="s">
        <v>229</v>
      </c>
      <c r="C34" s="6" t="s">
        <v>22</v>
      </c>
      <c r="D34" s="109" t="s">
        <v>230</v>
      </c>
      <c r="E34" s="151">
        <f>'PREUS UNITARIS'!F35</f>
        <v>0</v>
      </c>
      <c r="F34" s="186">
        <v>1</v>
      </c>
      <c r="G34" s="191">
        <f>ROUND($E34*$F34/2,2)</f>
        <v>0</v>
      </c>
      <c r="H34" s="191">
        <f>ROUND($E34*$F34,2)</f>
        <v>0</v>
      </c>
      <c r="I34" s="191">
        <f>ROUND($E34*$F34,2)</f>
        <v>0</v>
      </c>
      <c r="J34" s="188">
        <f>ROUND($E34*$F34/2,2)</f>
        <v>0</v>
      </c>
    </row>
    <row r="35" spans="2:10" ht="25.5" x14ac:dyDescent="0.2">
      <c r="B35" s="104" t="s">
        <v>231</v>
      </c>
      <c r="C35" s="6" t="s">
        <v>22</v>
      </c>
      <c r="D35" s="108" t="s">
        <v>232</v>
      </c>
      <c r="E35" s="151">
        <f>'PREUS UNITARIS'!F36</f>
        <v>0</v>
      </c>
      <c r="F35" s="186">
        <v>1</v>
      </c>
      <c r="G35" s="191">
        <f>ROUND($E35*$F35/2,2)</f>
        <v>0</v>
      </c>
      <c r="H35" s="191">
        <f>ROUND($E35*$F35,2)</f>
        <v>0</v>
      </c>
      <c r="I35" s="191">
        <f>ROUND($E35*$F35,2)</f>
        <v>0</v>
      </c>
      <c r="J35" s="188">
        <f>ROUND($E35*$F35/2,2)</f>
        <v>0</v>
      </c>
    </row>
    <row r="36" spans="2:10" ht="25.5" x14ac:dyDescent="0.2">
      <c r="B36" s="104" t="s">
        <v>233</v>
      </c>
      <c r="C36" s="6" t="s">
        <v>22</v>
      </c>
      <c r="D36" s="110" t="s">
        <v>234</v>
      </c>
      <c r="E36" s="151">
        <f>'PREUS UNITARIS'!F37</f>
        <v>0</v>
      </c>
      <c r="F36" s="186">
        <v>1</v>
      </c>
      <c r="G36" s="191">
        <f>ROUND($E36*$F36/2,2)</f>
        <v>0</v>
      </c>
      <c r="H36" s="191">
        <f>ROUND($E36*$F36,2)</f>
        <v>0</v>
      </c>
      <c r="I36" s="191">
        <f>ROUND($E36*$F36,2)</f>
        <v>0</v>
      </c>
      <c r="J36" s="188">
        <f>ROUND($E36*$F36/2,2)</f>
        <v>0</v>
      </c>
    </row>
    <row r="37" spans="2:10" ht="26.25" thickBot="1" x14ac:dyDescent="0.25">
      <c r="B37" s="105" t="s">
        <v>235</v>
      </c>
      <c r="C37" s="8" t="s">
        <v>22</v>
      </c>
      <c r="D37" s="111" t="s">
        <v>236</v>
      </c>
      <c r="E37" s="152">
        <f>'PREUS UNITARIS'!F38</f>
        <v>0</v>
      </c>
      <c r="F37" s="187">
        <v>1</v>
      </c>
      <c r="G37" s="192">
        <f>ROUND($E37*$F37/2,2)</f>
        <v>0</v>
      </c>
      <c r="H37" s="192">
        <f>ROUND($E37*$F37,2)</f>
        <v>0</v>
      </c>
      <c r="I37" s="192">
        <f>ROUND($E37*$F37,2)</f>
        <v>0</v>
      </c>
      <c r="J37" s="189">
        <f>ROUND($E37*$F37/2,2)</f>
        <v>0</v>
      </c>
    </row>
    <row r="38" spans="2:10" ht="15.75" thickBot="1" x14ac:dyDescent="0.25">
      <c r="B38" s="13"/>
      <c r="C38" s="14"/>
      <c r="D38" s="17"/>
      <c r="E38" s="169" t="s">
        <v>263</v>
      </c>
      <c r="F38" s="170"/>
      <c r="G38" s="119">
        <f>SUM(G24:G37)</f>
        <v>0</v>
      </c>
      <c r="H38" s="119">
        <f>SUM(H24:H37)</f>
        <v>0</v>
      </c>
      <c r="I38" s="119">
        <f>SUM(I24:I37)</f>
        <v>0</v>
      </c>
      <c r="J38" s="119">
        <f>SUM(J24:J37)</f>
        <v>0</v>
      </c>
    </row>
    <row r="39" spans="2:10" x14ac:dyDescent="0.2">
      <c r="B39" s="122"/>
      <c r="C39" s="122"/>
      <c r="D39" s="123"/>
      <c r="E39" s="122"/>
    </row>
    <row r="40" spans="2:10" ht="19.5" thickBot="1" x14ac:dyDescent="0.25">
      <c r="B40" s="198" t="s">
        <v>253</v>
      </c>
      <c r="C40" s="199"/>
      <c r="D40" s="199"/>
      <c r="E40" s="199"/>
      <c r="F40" s="199"/>
      <c r="G40" s="199"/>
      <c r="H40" s="199"/>
      <c r="I40" s="199"/>
      <c r="J40" s="199"/>
    </row>
    <row r="41" spans="2:10" ht="15" thickBot="1" x14ac:dyDescent="0.25">
      <c r="B41" s="196" t="s">
        <v>254</v>
      </c>
      <c r="C41" s="197"/>
      <c r="D41" s="197"/>
      <c r="E41" s="197"/>
      <c r="F41" s="197"/>
      <c r="G41" s="197"/>
      <c r="H41" s="197"/>
      <c r="I41" s="197"/>
      <c r="J41" s="193"/>
    </row>
    <row r="42" spans="2:10" ht="26.25" thickBot="1" x14ac:dyDescent="0.25">
      <c r="B42" s="3" t="s">
        <v>4</v>
      </c>
      <c r="C42" s="9" t="s">
        <v>255</v>
      </c>
      <c r="D42" s="3" t="s">
        <v>6</v>
      </c>
      <c r="E42" s="3" t="s">
        <v>256</v>
      </c>
      <c r="F42" s="3" t="s">
        <v>262</v>
      </c>
      <c r="G42" s="3">
        <v>2026</v>
      </c>
      <c r="H42" s="3">
        <v>2027</v>
      </c>
      <c r="I42" s="194">
        <v>2028</v>
      </c>
      <c r="J42" s="3">
        <v>2029</v>
      </c>
    </row>
    <row r="43" spans="2:10" ht="102.75" thickBot="1" x14ac:dyDescent="0.25">
      <c r="B43" s="32" t="s">
        <v>258</v>
      </c>
      <c r="C43" s="33" t="s">
        <v>259</v>
      </c>
      <c r="D43" s="112" t="s">
        <v>265</v>
      </c>
      <c r="E43" s="43">
        <v>15000</v>
      </c>
      <c r="F43" s="113">
        <v>1</v>
      </c>
      <c r="G43" s="43">
        <f>E43*F43/2</f>
        <v>7500</v>
      </c>
      <c r="H43" s="43">
        <f>E43*F43</f>
        <v>15000</v>
      </c>
      <c r="I43" s="43">
        <f>E43*F43</f>
        <v>15000</v>
      </c>
      <c r="J43" s="195">
        <f>E43*F43/2</f>
        <v>7500</v>
      </c>
    </row>
    <row r="44" spans="2:10" x14ac:dyDescent="0.2">
      <c r="B44" s="28"/>
      <c r="C44" s="29"/>
      <c r="D44" s="30"/>
      <c r="E44" s="55"/>
      <c r="F44" s="31"/>
      <c r="G44" s="55"/>
      <c r="H44" s="55"/>
      <c r="I44" s="55"/>
      <c r="J44" s="55"/>
    </row>
    <row r="45" spans="2:10" ht="15" x14ac:dyDescent="0.2">
      <c r="B45" s="124"/>
      <c r="C45" s="124"/>
      <c r="D45" s="124"/>
      <c r="E45" s="120"/>
    </row>
    <row r="46" spans="2:10" ht="15" x14ac:dyDescent="0.2">
      <c r="B46" s="124"/>
      <c r="C46" s="124"/>
      <c r="D46" s="124"/>
      <c r="E46" s="120"/>
    </row>
    <row r="47" spans="2:10" ht="15" x14ac:dyDescent="0.2">
      <c r="B47" s="124"/>
      <c r="C47" s="124"/>
      <c r="D47" s="124"/>
      <c r="E47" s="120"/>
    </row>
    <row r="48" spans="2:10" ht="15" x14ac:dyDescent="0.2">
      <c r="B48" s="124"/>
      <c r="C48" s="124"/>
      <c r="D48" s="124"/>
      <c r="E48" s="120"/>
    </row>
  </sheetData>
  <sheetProtection algorithmName="SHA-512" hashValue="FIvn1L067DuIFyOl6klaiilZ19wYWAFQtEDkyt9w0wCkn1Mwf9rGsfWDWZnD9X3kkmcIX3jE7UVmo4n8yuwzjQ==" saltValue="cuetiIvsKOkCBSZSlzPdgQ==" spinCount="100000" sheet="1" objects="1" scenarios="1"/>
  <mergeCells count="8">
    <mergeCell ref="B1:I1"/>
    <mergeCell ref="B41:I41"/>
    <mergeCell ref="E20:F20"/>
    <mergeCell ref="B3:J3"/>
    <mergeCell ref="B22:J22"/>
    <mergeCell ref="B4:J4"/>
    <mergeCell ref="B40:J40"/>
    <mergeCell ref="E38:F38"/>
  </mergeCells>
  <phoneticPr fontId="0" type="noConversion"/>
  <pageMargins left="0" right="7.874015748031496E-2" top="0.78740157480314965" bottom="0.78740157480314965" header="0.31496062992125984" footer="0.31496062992125984"/>
  <pageSetup paperSize="9" scale="7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EFEBD-CE53-49C2-B3A1-E48C7F8578CD}">
  <dimension ref="B1:K59"/>
  <sheetViews>
    <sheetView showGridLines="0" tabSelected="1" zoomScale="70" zoomScaleNormal="70" workbookViewId="0">
      <selection activeCell="F6" sqref="F6"/>
    </sheetView>
  </sheetViews>
  <sheetFormatPr baseColWidth="10" defaultColWidth="11" defaultRowHeight="12" x14ac:dyDescent="0.2"/>
  <cols>
    <col min="1" max="1" width="6.625" style="125" customWidth="1"/>
    <col min="2" max="2" width="4.125" style="125" customWidth="1"/>
    <col min="3" max="3" width="27.375" style="132" customWidth="1"/>
    <col min="4" max="4" width="5.625" style="125" customWidth="1"/>
    <col min="5" max="5" width="2.25" style="125" customWidth="1"/>
    <col min="6" max="6" width="12.875" style="125" customWidth="1"/>
    <col min="7" max="9" width="13" style="125" customWidth="1"/>
    <col min="10" max="10" width="13.625" style="125" bestFit="1" customWidth="1"/>
    <col min="11" max="11" width="11" style="125"/>
    <col min="12" max="12" width="46.125" style="125" bestFit="1" customWidth="1"/>
    <col min="13" max="15" width="12" style="125" bestFit="1" customWidth="1"/>
    <col min="16" max="16" width="13.125" style="125" bestFit="1" customWidth="1"/>
    <col min="17" max="16384" width="11" style="125"/>
  </cols>
  <sheetData>
    <row r="1" spans="2:11" ht="26.25" x14ac:dyDescent="0.2">
      <c r="B1" s="171" t="s">
        <v>266</v>
      </c>
      <c r="C1" s="171"/>
      <c r="D1" s="171"/>
      <c r="E1" s="171"/>
      <c r="F1" s="171"/>
      <c r="G1" s="171"/>
      <c r="H1" s="171"/>
      <c r="I1" s="171"/>
      <c r="J1" s="171"/>
    </row>
    <row r="2" spans="2:11" ht="15" x14ac:dyDescent="0.2">
      <c r="B2" s="124"/>
      <c r="C2" s="124"/>
      <c r="D2" s="124"/>
      <c r="E2" s="124"/>
      <c r="F2" s="124"/>
      <c r="G2" s="124"/>
      <c r="H2" s="124"/>
      <c r="I2" s="124"/>
      <c r="J2" s="124"/>
    </row>
    <row r="3" spans="2:11" ht="7.5" customHeight="1" x14ac:dyDescent="0.2">
      <c r="B3" s="126"/>
      <c r="C3" s="126"/>
      <c r="D3" s="126"/>
      <c r="E3" s="126"/>
      <c r="F3" s="126"/>
      <c r="G3" s="126"/>
      <c r="H3" s="126"/>
      <c r="I3" s="126"/>
      <c r="J3" s="126"/>
    </row>
    <row r="4" spans="2:11" s="124" customFormat="1" ht="21" customHeight="1" x14ac:dyDescent="0.2">
      <c r="B4" s="127" t="s">
        <v>267</v>
      </c>
      <c r="C4" s="127"/>
      <c r="D4" s="127"/>
      <c r="E4" s="127"/>
      <c r="F4" s="128">
        <v>2026</v>
      </c>
      <c r="G4" s="128">
        <v>2027</v>
      </c>
      <c r="H4" s="128">
        <v>2028</v>
      </c>
      <c r="I4" s="128">
        <v>2029</v>
      </c>
      <c r="J4" s="128" t="s">
        <v>268</v>
      </c>
    </row>
    <row r="5" spans="2:11" s="124" customFormat="1" ht="21" customHeight="1" x14ac:dyDescent="0.2">
      <c r="B5" s="127" t="s">
        <v>269</v>
      </c>
      <c r="C5" s="127"/>
      <c r="D5" s="127"/>
      <c r="E5" s="127"/>
      <c r="F5" s="128"/>
      <c r="G5" s="128"/>
      <c r="H5" s="128"/>
      <c r="I5" s="128"/>
      <c r="J5" s="128"/>
    </row>
    <row r="6" spans="2:11" s="124" customFormat="1" ht="21" customHeight="1" x14ac:dyDescent="0.2">
      <c r="B6" s="178" t="s">
        <v>270</v>
      </c>
      <c r="C6" s="179"/>
      <c r="D6" s="179"/>
      <c r="E6" s="180"/>
      <c r="F6" s="114">
        <f>'LOT2'!G20</f>
        <v>0</v>
      </c>
      <c r="G6" s="114">
        <f>'LOT2'!H20</f>
        <v>0</v>
      </c>
      <c r="H6" s="114">
        <f>'LOT2'!I20</f>
        <v>0</v>
      </c>
      <c r="I6" s="114">
        <f>'LOT2'!J20</f>
        <v>0</v>
      </c>
      <c r="J6" s="115">
        <f>SUM(F6:I6)</f>
        <v>0</v>
      </c>
    </row>
    <row r="7" spans="2:11" s="124" customFormat="1" ht="21" customHeight="1" x14ac:dyDescent="0.2">
      <c r="B7" s="178" t="s">
        <v>271</v>
      </c>
      <c r="C7" s="179"/>
      <c r="D7" s="179"/>
      <c r="E7" s="180"/>
      <c r="F7" s="114">
        <f>'LOT2'!G38</f>
        <v>0</v>
      </c>
      <c r="G7" s="114">
        <f>'LOT2'!H38</f>
        <v>0</v>
      </c>
      <c r="H7" s="114">
        <f>'LOT2'!I38</f>
        <v>0</v>
      </c>
      <c r="I7" s="114">
        <f>'LOT2'!J38</f>
        <v>0</v>
      </c>
      <c r="J7" s="115">
        <f>SUM(F7:I7)</f>
        <v>0</v>
      </c>
    </row>
    <row r="8" spans="2:11" s="124" customFormat="1" ht="21" customHeight="1" x14ac:dyDescent="0.2">
      <c r="B8" s="127" t="s">
        <v>272</v>
      </c>
      <c r="C8" s="127"/>
      <c r="D8" s="127"/>
      <c r="E8" s="127"/>
      <c r="F8" s="128"/>
      <c r="G8" s="128"/>
      <c r="H8" s="128"/>
      <c r="I8" s="128"/>
      <c r="J8" s="128"/>
    </row>
    <row r="9" spans="2:11" s="124" customFormat="1" ht="30.95" customHeight="1" x14ac:dyDescent="0.2">
      <c r="B9" s="181" t="s">
        <v>273</v>
      </c>
      <c r="C9" s="182"/>
      <c r="D9" s="182"/>
      <c r="E9" s="183"/>
      <c r="F9" s="114">
        <f>'LOT2'!G43</f>
        <v>7500</v>
      </c>
      <c r="G9" s="114">
        <f>'LOT2'!H43</f>
        <v>15000</v>
      </c>
      <c r="H9" s="114">
        <f>'LOT2'!I43</f>
        <v>15000</v>
      </c>
      <c r="I9" s="114">
        <f>'LOT2'!J43</f>
        <v>7500</v>
      </c>
      <c r="J9" s="115">
        <f>SUM(F9:I9)</f>
        <v>45000</v>
      </c>
    </row>
    <row r="10" spans="2:11" ht="21" customHeight="1" x14ac:dyDescent="0.2">
      <c r="B10" s="175" t="s">
        <v>268</v>
      </c>
      <c r="C10" s="176"/>
      <c r="D10" s="176"/>
      <c r="E10" s="177"/>
      <c r="F10" s="115">
        <f>SUM(F6:F9)</f>
        <v>7500</v>
      </c>
      <c r="G10" s="115">
        <f>SUM(G6:G9)</f>
        <v>15000</v>
      </c>
      <c r="H10" s="115">
        <f>SUM(H6:H9)</f>
        <v>15000</v>
      </c>
      <c r="I10" s="115">
        <f>SUM(I6:I9)</f>
        <v>7500</v>
      </c>
      <c r="J10" s="115">
        <f>SUM(J6:J9)</f>
        <v>45000</v>
      </c>
      <c r="K10" s="129"/>
    </row>
    <row r="11" spans="2:11" s="117" customFormat="1" ht="15.75" x14ac:dyDescent="0.2">
      <c r="B11" s="172" t="s">
        <v>274</v>
      </c>
      <c r="C11" s="172"/>
      <c r="D11" s="172"/>
      <c r="E11" s="172"/>
      <c r="F11" s="114">
        <f>0.21*F10</f>
        <v>1575</v>
      </c>
      <c r="G11" s="114">
        <f>0.21*G10</f>
        <v>3150</v>
      </c>
      <c r="H11" s="114">
        <f>0.21*H10</f>
        <v>3150</v>
      </c>
      <c r="I11" s="114">
        <f>0.21*I10</f>
        <v>1575</v>
      </c>
      <c r="J11" s="114">
        <f>0.21*J10</f>
        <v>9450</v>
      </c>
      <c r="K11" s="129"/>
    </row>
    <row r="12" spans="2:11" s="117" customFormat="1" ht="15.75" x14ac:dyDescent="0.2">
      <c r="B12" s="173" t="s">
        <v>275</v>
      </c>
      <c r="C12" s="173"/>
      <c r="D12" s="173"/>
      <c r="E12" s="174"/>
      <c r="F12" s="114">
        <f>SUM(F10:F11)</f>
        <v>9075</v>
      </c>
      <c r="G12" s="114">
        <f>SUM(G10:G11)</f>
        <v>18150</v>
      </c>
      <c r="H12" s="114">
        <f>SUM(H10:H11)</f>
        <v>18150</v>
      </c>
      <c r="I12" s="114">
        <f>SUM(I10:I11)</f>
        <v>9075</v>
      </c>
      <c r="J12" s="115">
        <f>SUM(J10:J11)</f>
        <v>54450</v>
      </c>
      <c r="K12" s="129"/>
    </row>
    <row r="13" spans="2:11" ht="15" x14ac:dyDescent="0.2">
      <c r="B13" s="124"/>
      <c r="C13" s="124"/>
      <c r="D13" s="124"/>
      <c r="E13" s="124"/>
      <c r="F13" s="124"/>
      <c r="G13" s="124"/>
      <c r="H13" s="124"/>
      <c r="I13" s="124"/>
      <c r="J13" s="124"/>
      <c r="K13" s="129"/>
    </row>
    <row r="14" spans="2:11" ht="15" x14ac:dyDescent="0.2">
      <c r="B14" s="124"/>
      <c r="C14" s="124"/>
      <c r="D14" s="124"/>
      <c r="E14" s="124"/>
      <c r="F14" s="124"/>
      <c r="G14" s="124"/>
      <c r="H14" s="124"/>
      <c r="I14" s="124"/>
      <c r="J14" s="124"/>
    </row>
    <row r="15" spans="2:11" ht="15" x14ac:dyDescent="0.2">
      <c r="B15" s="124"/>
      <c r="C15" s="124"/>
      <c r="D15" s="124"/>
      <c r="E15" s="124"/>
      <c r="F15" s="124"/>
      <c r="G15" s="124"/>
      <c r="H15" s="124"/>
      <c r="I15" s="124"/>
      <c r="J15" s="124"/>
    </row>
    <row r="16" spans="2:11" ht="15" x14ac:dyDescent="0.2">
      <c r="B16" s="124"/>
      <c r="C16" s="124"/>
      <c r="D16" s="124"/>
      <c r="E16" s="124"/>
      <c r="F16" s="124"/>
      <c r="G16" s="124"/>
      <c r="H16" s="124"/>
      <c r="I16" s="124"/>
      <c r="J16" s="124"/>
    </row>
    <row r="17" spans="2:10" ht="15" x14ac:dyDescent="0.2">
      <c r="B17" s="124"/>
      <c r="C17" s="124"/>
      <c r="D17" s="124"/>
      <c r="E17" s="124"/>
      <c r="F17" s="124"/>
      <c r="G17" s="124"/>
      <c r="H17" s="124"/>
      <c r="I17" s="124"/>
      <c r="J17" s="124"/>
    </row>
    <row r="18" spans="2:10" s="129" customFormat="1" ht="15" x14ac:dyDescent="0.2">
      <c r="B18" s="124"/>
      <c r="C18" s="124"/>
      <c r="D18" s="124"/>
      <c r="E18" s="124"/>
      <c r="F18" s="124"/>
      <c r="G18" s="124"/>
      <c r="H18" s="124"/>
      <c r="I18" s="124"/>
      <c r="J18" s="124"/>
    </row>
    <row r="19" spans="2:10" ht="15" x14ac:dyDescent="0.2">
      <c r="B19" s="124"/>
      <c r="C19" s="124"/>
      <c r="D19" s="130"/>
      <c r="E19" s="124"/>
      <c r="F19" s="124"/>
      <c r="G19" s="124"/>
      <c r="H19" s="124"/>
      <c r="I19" s="124"/>
      <c r="J19" s="124"/>
    </row>
    <row r="26" spans="2:10" ht="15" x14ac:dyDescent="0.2">
      <c r="B26" s="124"/>
      <c r="C26" s="124"/>
      <c r="D26" s="124"/>
      <c r="E26" s="124"/>
      <c r="F26" s="124"/>
      <c r="G26" s="124"/>
      <c r="H26" s="124"/>
      <c r="I26" s="124"/>
    </row>
    <row r="27" spans="2:10" ht="15" x14ac:dyDescent="0.2">
      <c r="B27" s="124"/>
      <c r="C27" s="124"/>
      <c r="D27" s="124"/>
      <c r="E27" s="124"/>
      <c r="F27" s="124"/>
      <c r="G27" s="124"/>
      <c r="H27" s="124"/>
      <c r="I27" s="124"/>
    </row>
    <row r="28" spans="2:10" ht="15" x14ac:dyDescent="0.2">
      <c r="B28" s="124"/>
      <c r="C28" s="124"/>
      <c r="D28" s="124"/>
      <c r="E28" s="124"/>
      <c r="F28" s="124"/>
      <c r="G28" s="124"/>
      <c r="H28" s="124"/>
      <c r="I28" s="124"/>
    </row>
    <row r="29" spans="2:10" ht="15" x14ac:dyDescent="0.2">
      <c r="B29" s="124"/>
      <c r="C29" s="124"/>
      <c r="D29" s="124"/>
      <c r="E29" s="124"/>
      <c r="F29" s="124"/>
      <c r="G29" s="124"/>
      <c r="H29" s="124"/>
      <c r="I29" s="124"/>
    </row>
    <row r="30" spans="2:10" ht="15" x14ac:dyDescent="0.2">
      <c r="B30" s="124"/>
      <c r="C30" s="124"/>
      <c r="D30" s="124"/>
      <c r="E30" s="124"/>
      <c r="F30" s="124"/>
      <c r="G30" s="124"/>
      <c r="H30" s="124"/>
      <c r="I30" s="124"/>
    </row>
    <row r="31" spans="2:10" ht="15" x14ac:dyDescent="0.2">
      <c r="B31" s="124"/>
      <c r="C31" s="124"/>
      <c r="D31" s="124"/>
      <c r="E31" s="124"/>
      <c r="F31" s="124"/>
      <c r="G31" s="124"/>
      <c r="H31" s="124"/>
      <c r="I31" s="124"/>
    </row>
    <row r="32" spans="2:10" ht="15" x14ac:dyDescent="0.2">
      <c r="B32" s="124"/>
      <c r="C32" s="124"/>
      <c r="D32" s="124"/>
      <c r="E32" s="124"/>
      <c r="F32" s="124"/>
      <c r="G32" s="124"/>
      <c r="H32" s="124"/>
      <c r="I32" s="124"/>
    </row>
    <row r="33" spans="2:9" ht="15" x14ac:dyDescent="0.2">
      <c r="B33" s="124"/>
      <c r="C33" s="124"/>
      <c r="D33" s="124"/>
      <c r="E33" s="124"/>
      <c r="F33" s="124"/>
      <c r="G33" s="124"/>
      <c r="H33" s="124"/>
      <c r="I33" s="124"/>
    </row>
    <row r="34" spans="2:9" ht="15" x14ac:dyDescent="0.2">
      <c r="B34" s="124"/>
      <c r="C34" s="124"/>
      <c r="D34" s="124"/>
      <c r="E34" s="124"/>
      <c r="F34" s="124"/>
      <c r="G34" s="124"/>
      <c r="H34" s="124"/>
      <c r="I34" s="124"/>
    </row>
    <row r="35" spans="2:9" ht="15" x14ac:dyDescent="0.2">
      <c r="B35" s="124"/>
      <c r="C35" s="124"/>
      <c r="D35" s="124"/>
      <c r="E35" s="124"/>
      <c r="F35" s="124"/>
      <c r="G35" s="124"/>
      <c r="H35" s="124"/>
      <c r="I35" s="124"/>
    </row>
    <row r="36" spans="2:9" ht="15" x14ac:dyDescent="0.2">
      <c r="B36" s="124"/>
      <c r="C36" s="124"/>
      <c r="D36" s="124"/>
      <c r="E36" s="124"/>
      <c r="F36" s="124"/>
      <c r="G36" s="124"/>
      <c r="H36" s="124"/>
      <c r="I36" s="124"/>
    </row>
    <row r="37" spans="2:9" ht="15" x14ac:dyDescent="0.2">
      <c r="B37" s="124"/>
      <c r="C37" s="124"/>
      <c r="D37" s="124"/>
      <c r="E37" s="124"/>
      <c r="F37" s="124"/>
      <c r="G37" s="124"/>
      <c r="H37" s="124"/>
      <c r="I37" s="124"/>
    </row>
    <row r="38" spans="2:9" ht="15" x14ac:dyDescent="0.2">
      <c r="B38" s="124"/>
      <c r="C38" s="124"/>
      <c r="D38" s="124"/>
      <c r="E38" s="124"/>
      <c r="F38" s="124"/>
      <c r="G38" s="124"/>
      <c r="H38" s="124"/>
      <c r="I38" s="124"/>
    </row>
    <row r="39" spans="2:9" ht="15" x14ac:dyDescent="0.2">
      <c r="B39" s="124"/>
      <c r="C39" s="124"/>
      <c r="D39" s="124"/>
      <c r="E39" s="124"/>
      <c r="F39" s="124"/>
      <c r="G39" s="124"/>
      <c r="H39" s="124"/>
      <c r="I39" s="124"/>
    </row>
    <row r="40" spans="2:9" ht="15" x14ac:dyDescent="0.2">
      <c r="B40" s="124"/>
      <c r="C40" s="124"/>
      <c r="D40" s="124"/>
      <c r="E40" s="124"/>
      <c r="F40" s="124"/>
      <c r="G40" s="124"/>
      <c r="H40" s="124"/>
      <c r="I40" s="124"/>
    </row>
    <row r="41" spans="2:9" ht="15" x14ac:dyDescent="0.2">
      <c r="B41" s="124"/>
      <c r="C41" s="124"/>
      <c r="D41" s="124"/>
      <c r="E41" s="124"/>
      <c r="F41" s="124"/>
      <c r="G41" s="124"/>
      <c r="H41" s="124"/>
      <c r="I41" s="124"/>
    </row>
    <row r="42" spans="2:9" ht="15" x14ac:dyDescent="0.2">
      <c r="B42" s="124"/>
      <c r="C42" s="124"/>
      <c r="D42" s="124"/>
      <c r="E42" s="124"/>
      <c r="F42" s="124"/>
      <c r="G42" s="124"/>
      <c r="H42" s="124"/>
      <c r="I42" s="124"/>
    </row>
    <row r="43" spans="2:9" ht="15" x14ac:dyDescent="0.2">
      <c r="B43" s="124"/>
      <c r="C43" s="124"/>
      <c r="D43" s="124"/>
      <c r="E43" s="124"/>
      <c r="F43" s="124"/>
      <c r="G43" s="124"/>
      <c r="H43" s="124"/>
      <c r="I43" s="124"/>
    </row>
    <row r="44" spans="2:9" ht="15" x14ac:dyDescent="0.2">
      <c r="B44" s="124"/>
      <c r="C44" s="124"/>
      <c r="D44" s="124"/>
      <c r="E44" s="124"/>
      <c r="F44" s="124"/>
      <c r="G44" s="124"/>
      <c r="H44" s="124"/>
      <c r="I44" s="124"/>
    </row>
    <row r="45" spans="2:9" ht="15" x14ac:dyDescent="0.2">
      <c r="B45" s="124"/>
      <c r="C45" s="124"/>
      <c r="D45" s="124"/>
      <c r="E45" s="124"/>
      <c r="F45" s="124"/>
      <c r="G45" s="124"/>
      <c r="H45" s="124"/>
      <c r="I45" s="124"/>
    </row>
    <row r="46" spans="2:9" ht="15" x14ac:dyDescent="0.2">
      <c r="B46" s="124"/>
      <c r="C46" s="124"/>
      <c r="D46" s="124"/>
      <c r="E46" s="124"/>
      <c r="F46" s="124"/>
      <c r="G46" s="124"/>
      <c r="H46" s="124"/>
      <c r="I46" s="124"/>
    </row>
    <row r="47" spans="2:9" ht="15" x14ac:dyDescent="0.2">
      <c r="B47" s="124"/>
      <c r="C47" s="124"/>
      <c r="D47" s="124"/>
      <c r="E47" s="124"/>
      <c r="F47" s="124"/>
      <c r="G47" s="124"/>
      <c r="H47" s="124"/>
      <c r="I47" s="124"/>
    </row>
    <row r="48" spans="2:9" ht="15" x14ac:dyDescent="0.2">
      <c r="B48" s="124"/>
      <c r="C48" s="124"/>
      <c r="D48" s="124"/>
      <c r="E48" s="124"/>
      <c r="F48" s="124"/>
      <c r="G48" s="124"/>
      <c r="H48" s="124"/>
      <c r="I48" s="124"/>
    </row>
    <row r="49" spans="2:9" ht="15" x14ac:dyDescent="0.2">
      <c r="B49" s="124"/>
      <c r="C49" s="124"/>
      <c r="D49" s="124"/>
      <c r="E49" s="124"/>
      <c r="F49" s="124"/>
      <c r="G49" s="124"/>
      <c r="H49" s="124"/>
      <c r="I49" s="124"/>
    </row>
    <row r="50" spans="2:9" ht="15" x14ac:dyDescent="0.2">
      <c r="B50" s="124"/>
      <c r="C50" s="124"/>
      <c r="D50" s="124"/>
      <c r="E50" s="124"/>
      <c r="F50" s="124"/>
      <c r="G50" s="124"/>
      <c r="H50" s="124"/>
      <c r="I50" s="124"/>
    </row>
    <row r="51" spans="2:9" ht="15" x14ac:dyDescent="0.2">
      <c r="B51" s="124"/>
      <c r="C51" s="124"/>
      <c r="D51" s="124"/>
      <c r="E51" s="124"/>
      <c r="F51" s="124"/>
      <c r="G51" s="124"/>
      <c r="H51" s="124"/>
      <c r="I51" s="124"/>
    </row>
    <row r="52" spans="2:9" ht="15" x14ac:dyDescent="0.2">
      <c r="B52" s="124"/>
      <c r="C52" s="124"/>
      <c r="D52" s="124"/>
      <c r="E52" s="124"/>
      <c r="F52" s="124"/>
      <c r="G52" s="124"/>
      <c r="H52" s="124"/>
      <c r="I52" s="124"/>
    </row>
    <row r="53" spans="2:9" ht="15" x14ac:dyDescent="0.2">
      <c r="B53" s="124"/>
      <c r="C53" s="124"/>
      <c r="D53" s="124"/>
      <c r="E53" s="124"/>
      <c r="F53" s="124"/>
      <c r="G53" s="124"/>
      <c r="H53" s="124"/>
      <c r="I53" s="124"/>
    </row>
    <row r="54" spans="2:9" ht="15" x14ac:dyDescent="0.2">
      <c r="C54" s="42"/>
      <c r="D54" s="131"/>
      <c r="E54" s="131"/>
      <c r="F54" s="131"/>
      <c r="G54" s="131"/>
    </row>
    <row r="56" spans="2:9" ht="15" x14ac:dyDescent="0.2">
      <c r="C56" s="42"/>
      <c r="D56" s="131"/>
    </row>
    <row r="58" spans="2:9" ht="15" x14ac:dyDescent="0.2">
      <c r="C58" s="42"/>
      <c r="D58" s="131"/>
    </row>
    <row r="59" spans="2:9" ht="15" x14ac:dyDescent="0.2">
      <c r="C59" s="42"/>
      <c r="D59" s="131"/>
    </row>
  </sheetData>
  <sheetProtection algorithmName="SHA-512" hashValue="u6Ol6C4pcBU9lTONiCoiHehxyEBuIwrQNS+hdp6P1l9eybFqCrE/wppp0ISLGANEtZxrvklORooD9W59RcEuBQ==" saltValue="NIudKUQJwCBwtAj5mMCxxA==" spinCount="100000" sheet="1" objects="1" scenarios="1"/>
  <mergeCells count="7">
    <mergeCell ref="B1:J1"/>
    <mergeCell ref="B11:E11"/>
    <mergeCell ref="B12:E12"/>
    <mergeCell ref="B10:E10"/>
    <mergeCell ref="B6:E6"/>
    <mergeCell ref="B9:E9"/>
    <mergeCell ref="B7:E7"/>
  </mergeCells>
  <phoneticPr fontId="0" type="noConversion"/>
  <pageMargins left="0.15748031496062992" right="0.27559055118110237" top="0.15748031496062992" bottom="0.15748031496062992" header="0.31496062992125984" footer="0.31496062992125984"/>
  <pageSetup paperSize="9" scale="7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INALITZADES xmlns="e1296c0f-46a6-4d6a-9ab4-c9f2bdfc5ac5" xsi:nil="true"/>
    <Responsable xmlns="e1296c0f-46a6-4d6a-9ab4-c9f2bdfc5ac5" xsi:nil="true"/>
    <Codi xmlns="e1296c0f-46a6-4d6a-9ab4-c9f2bdfc5ac5" xsi:nil="true"/>
    <TaxCatchAll xmlns="9d73bff7-372a-433f-a34e-6f9cec3ff811" xsi:nil="true"/>
    <EC xmlns="e1296c0f-46a6-4d6a-9ab4-c9f2bdfc5ac5" xsi:nil="true"/>
    <Responsabletreballs_x002f_obres xmlns="e1296c0f-46a6-4d6a-9ab4-c9f2bdfc5ac5" xsi:nil="true"/>
    <Tipologia xmlns="e1296c0f-46a6-4d6a-9ab4-c9f2bdfc5ac5" xsi:nil="true"/>
    <SC xmlns="e1296c0f-46a6-4d6a-9ab4-c9f2bdfc5ac5" xsi:nil="true"/>
    <lcf76f155ced4ddcb4097134ff3c332f xmlns="e1296c0f-46a6-4d6a-9ab4-c9f2bdfc5ac5">
      <Terms xmlns="http://schemas.microsoft.com/office/infopath/2007/PartnerControls"/>
    </lcf76f155ced4ddcb4097134ff3c332f>
    <Ubicaci_x00f3_ xmlns="e1296c0f-46a6-4d6a-9ab4-c9f2bdfc5ac5" xsi:nil="true"/>
    <_ApprovalAssignedTo xmlns="e1296c0f-46a6-4d6a-9ab4-c9f2bdfc5ac5">
      <UserInfo>
        <DisplayName/>
        <AccountId xsi:nil="true"/>
        <AccountType/>
      </UserInfo>
    </_ApprovalAssignedTo>
    <_ApprovalSentBy xmlns="e1296c0f-46a6-4d6a-9ab4-c9f2bdfc5ac5">
      <UserInfo>
        <DisplayName/>
        <AccountId xsi:nil="true"/>
        <AccountType/>
      </UserInfo>
    </_ApprovalSentBy>
    <_ApprovalStatus xmlns="e1296c0f-46a6-4d6a-9ab4-c9f2bdfc5ac5">0</_ApprovalStatus>
    <_ApprovalRespondedBy xmlns="e1296c0f-46a6-4d6a-9ab4-c9f2bdfc5ac5">
      <UserInfo>
        <DisplayName/>
        <AccountId xsi:nil="true"/>
        <AccountType/>
      </UserInfo>
    </_ApprovalRespondedBy>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5A8CF04EC1F19409AF099C17C7E489E" ma:contentTypeVersion="34" ma:contentTypeDescription="Create a new document." ma:contentTypeScope="" ma:versionID="8aeef8333bb3adc01b546b092e28222e">
  <xsd:schema xmlns:xsd="http://www.w3.org/2001/XMLSchema" xmlns:xs="http://www.w3.org/2001/XMLSchema" xmlns:p="http://schemas.microsoft.com/office/2006/metadata/properties" xmlns:ns2="e1296c0f-46a6-4d6a-9ab4-c9f2bdfc5ac5" xmlns:ns3="9d73bff7-372a-433f-a34e-6f9cec3ff811" targetNamespace="http://schemas.microsoft.com/office/2006/metadata/properties" ma:root="true" ma:fieldsID="476e7751856ee7aa56aa677edcf370ea" ns2:_="" ns3:_="">
    <xsd:import namespace="e1296c0f-46a6-4d6a-9ab4-c9f2bdfc5ac5"/>
    <xsd:import namespace="9d73bff7-372a-433f-a34e-6f9cec3ff81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LengthInSeconds"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Codi" minOccurs="0"/>
                <xsd:element ref="ns2:Ubicaci_x00f3_" minOccurs="0"/>
                <xsd:element ref="ns2:Tipologia" minOccurs="0"/>
                <xsd:element ref="ns2:Responsable" minOccurs="0"/>
                <xsd:element ref="ns2:SC" minOccurs="0"/>
                <xsd:element ref="ns2:lcf76f155ced4ddcb4097134ff3c332f" minOccurs="0"/>
                <xsd:element ref="ns3:TaxCatchAll" minOccurs="0"/>
                <xsd:element ref="ns2:FINALITZADES" minOccurs="0"/>
                <xsd:element ref="ns2:EC" minOccurs="0"/>
                <xsd:element ref="ns2:MediaServiceObjectDetectorVersions" minOccurs="0"/>
                <xsd:element ref="ns2:Responsabletreballs_x002f_obres" minOccurs="0"/>
                <xsd:element ref="ns2:MediaServiceSearchProperties" minOccurs="0"/>
                <xsd:element ref="ns2:_ApprovalAssignedTo" minOccurs="0"/>
                <xsd:element ref="ns2:_ApprovalRespondedBy" minOccurs="0"/>
                <xsd:element ref="ns2:_ApprovalSentBy" minOccurs="0"/>
                <xsd:element ref="ns2:_Approval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296c0f-46a6-4d6a-9ab4-c9f2bdfc5a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Codi" ma:index="21" nillable="true" ma:displayName="Codi" ma:format="Dropdown" ma:internalName="Codi">
      <xsd:simpleType>
        <xsd:restriction base="dms:Text">
          <xsd:maxLength value="255"/>
        </xsd:restriction>
      </xsd:simpleType>
    </xsd:element>
    <xsd:element name="Ubicaci_x00f3_" ma:index="22" nillable="true" ma:displayName="Ubicació" ma:format="Dropdown" ma:internalName="Ubicaci_x00f3_">
      <xsd:simpleType>
        <xsd:restriction base="dms:Text">
          <xsd:maxLength value="255"/>
        </xsd:restriction>
      </xsd:simpleType>
    </xsd:element>
    <xsd:element name="Tipologia" ma:index="23" nillable="true" ma:displayName="Tipologia" ma:format="Dropdown" ma:internalName="Tipologia">
      <xsd:simpleType>
        <xsd:restriction base="dms:Text">
          <xsd:maxLength value="255"/>
        </xsd:restriction>
      </xsd:simpleType>
    </xsd:element>
    <xsd:element name="Responsable" ma:index="24" nillable="true" ma:displayName="Responsable" ma:format="Dropdown" ma:internalName="Responsable">
      <xsd:simpleType>
        <xsd:restriction base="dms:Text">
          <xsd:maxLength value="255"/>
        </xsd:restriction>
      </xsd:simpleType>
    </xsd:element>
    <xsd:element name="SC" ma:index="25" nillable="true" ma:displayName="SC" ma:format="Dropdown" ma:internalName="SC">
      <xsd:simpleType>
        <xsd:restriction base="dms:Text">
          <xsd:maxLength value="255"/>
        </xsd:restrictio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d19f90c4-00d9-45b7-bc62-04f95cbe7a8b" ma:termSetId="09814cd3-568e-fe90-9814-8d621ff8fb84" ma:anchorId="fba54fb3-c3e1-fe81-a776-ca4b69148c4d" ma:open="true" ma:isKeyword="false">
      <xsd:complexType>
        <xsd:sequence>
          <xsd:element ref="pc:Terms" minOccurs="0" maxOccurs="1"/>
        </xsd:sequence>
      </xsd:complexType>
    </xsd:element>
    <xsd:element name="FINALITZADES" ma:index="29" nillable="true" ma:displayName="FINALITZADES" ma:format="Dropdown" ma:internalName="FINALITZADES">
      <xsd:simpleType>
        <xsd:restriction base="dms:Text">
          <xsd:maxLength value="255"/>
        </xsd:restriction>
      </xsd:simpleType>
    </xsd:element>
    <xsd:element name="EC" ma:index="30" nillable="true" ma:displayName="EC" ma:format="Dropdown" ma:internalName="EC">
      <xsd:simpleType>
        <xsd:restriction base="dms:Text">
          <xsd:maxLength value="255"/>
        </xsd:restriction>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Responsabletreballs_x002f_obres" ma:index="32" nillable="true" ma:displayName="Responsable treballs/obres" ma:format="Dropdown" ma:internalName="Responsabletreballs_x002f_obres">
      <xsd:simpleType>
        <xsd:restriction base="dms:Text">
          <xsd:maxLength value="255"/>
        </xsd:restriction>
      </xsd:simpleType>
    </xsd:element>
    <xsd:element name="MediaServiceSearchProperties" ma:index="33" nillable="true" ma:displayName="MediaServiceSearchProperties" ma:hidden="true" ma:internalName="MediaServiceSearchProperties" ma:readOnly="true">
      <xsd:simpleType>
        <xsd:restriction base="dms:Note"/>
      </xsd:simpleType>
    </xsd:element>
    <xsd:element name="_ApprovalAssignedTo" ma:index="34" nillable="true" ma:displayName="Examinadors" ma:list="UserInfo" ma:internalName="_ApprovalAssignedTo"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RespondedBy" ma:index="35" nillable="true" ma:displayName="Respostes" ma:list="UserInfo" ma:internalName="_ApprovalRespondedBy"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SentBy" ma:index="36" nillable="true" ma:displayName="Creador de l'aprovació" ma:list="UserInfo" ma:internalName="_ApprovalSentBy"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ApprovalStatus" ma:index="37" nillable="true" ma:displayName="Estat d'aprovació" ma:internalName="_ApprovalStatu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d73bff7-372a-433f-a34e-6f9cec3ff81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8" nillable="true" ma:displayName="Taxonomy Catch All Column" ma:hidden="true" ma:list="{c716059b-2adc-4b6f-bed3-c335765e012c}" ma:internalName="TaxCatchAll" ma:showField="CatchAllData" ma:web="9d73bff7-372a-433f-a34e-6f9cec3ff8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E3F571-DE5B-4BF2-ADBD-9421492E9E8A}">
  <ds:schemaRefs>
    <ds:schemaRef ds:uri="http://schemas.microsoft.com/office/infopath/2007/PartnerControls"/>
    <ds:schemaRef ds:uri="http://schemas.microsoft.com/office/2006/metadata/properties"/>
    <ds:schemaRef ds:uri="http://purl.org/dc/elements/1.1/"/>
    <ds:schemaRef ds:uri="http://schemas.microsoft.com/office/2006/documentManagement/types"/>
    <ds:schemaRef ds:uri="e1296c0f-46a6-4d6a-9ab4-c9f2bdfc5ac5"/>
    <ds:schemaRef ds:uri="http://purl.org/dc/dcmitype/"/>
    <ds:schemaRef ds:uri="9d73bff7-372a-433f-a34e-6f9cec3ff811"/>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0818588F-B443-4E74-8DF6-4B44ACEB6767}">
  <ds:schemaRefs>
    <ds:schemaRef ds:uri="http://schemas.microsoft.com/sharepoint/v3/contenttype/forms"/>
  </ds:schemaRefs>
</ds:datastoreItem>
</file>

<file path=customXml/itemProps3.xml><?xml version="1.0" encoding="utf-8"?>
<ds:datastoreItem xmlns:ds="http://schemas.openxmlformats.org/officeDocument/2006/customXml" ds:itemID="{6D815565-B62F-4197-92FC-FB45734333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PREUS SIMPLES</vt:lpstr>
      <vt:lpstr>PREUS UNITARIS</vt:lpstr>
      <vt:lpstr>LOT2</vt:lpstr>
      <vt:lpstr>RESUM</vt:lpstr>
    </vt:vector>
  </TitlesOfParts>
  <Manager/>
  <Company>ATLL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Ruth Olivan Ferrer</dc:creator>
  <cp:keywords/>
  <dc:description/>
  <cp:lastModifiedBy>Yeste Gonzalez, Jose Manuel</cp:lastModifiedBy>
  <cp:revision/>
  <dcterms:created xsi:type="dcterms:W3CDTF">2013-12-16T08:25:24Z</dcterms:created>
  <dcterms:modified xsi:type="dcterms:W3CDTF">2026-02-12T10:33:44Z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0x01010085A8CF04EC1F19409AF099C17C7E489E</vt:lpwstr>
  </property>
  <property fmtid="{D5CDD505-2E9C-101B-9397-08002B2CF9AE}" pid="3" name="MediaServiceImageTags">
    <vt:lpwstr/>
  </property>
</Properties>
</file>